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'Individual'!$C$4:$AN$37</definedName>
    <definedName name="_xlnm.Print_Area" localSheetId="0">'Equips 1aC'!$A$1:$I$50</definedName>
    <definedName name="_xlnm.Print_Area" localSheetId="3">'Individual'!$A$1:$AN$39</definedName>
    <definedName name="Imprimir_área_IM" localSheetId="3">'Individual'!$A$1:$AN$36</definedName>
  </definedNames>
  <calcPr fullCalcOnLoad="1"/>
</workbook>
</file>

<file path=xl/sharedStrings.xml><?xml version="1.0" encoding="utf-8"?>
<sst xmlns="http://schemas.openxmlformats.org/spreadsheetml/2006/main" count="161" uniqueCount="73">
  <si>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</si>
  <si>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</si>
  <si>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</si>
  <si>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</si>
  <si>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</si>
  <si>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</si>
  <si>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</si>
  <si>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</si>
  <si>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</si>
  <si>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</si>
  <si>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</si>
  <si>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</si>
  <si>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</si>
  <si>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</si>
  <si>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</si>
  <si>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</si>
  <si>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</si>
  <si>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</si>
  <si>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</si>
  <si>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</si>
  <si>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</si>
  <si>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</si>
  <si>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</si>
  <si>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</si>
  <si>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</si>
  <si>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</si>
  <si>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</si>
  <si>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</si>
  <si>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CATS</t>
  </si>
  <si>
    <t>MANUEL HERNÁNDEZ JABALERA</t>
  </si>
  <si>
    <t>PEDRO LÓPEZ MORENO</t>
  </si>
  <si>
    <t>1a DVISIÓ MASCULINA B</t>
  </si>
  <si>
    <t>CAT FIGUERES A</t>
  </si>
  <si>
    <t>DIAMOND A</t>
  </si>
  <si>
    <t>COMARCAL</t>
  </si>
  <si>
    <t>MANEL GIMENO ALBERT</t>
  </si>
  <si>
    <t>NARCÍS SISTACH TRIOLÀ</t>
  </si>
  <si>
    <t>ANTONIO LÓPEZ</t>
  </si>
  <si>
    <t>ALBERT VIÑOLAS VÀLLEGA</t>
  </si>
  <si>
    <t>PABLO CABALLERO CORBALAN</t>
  </si>
  <si>
    <t>JAIRO LAROTTA FANTACCHIOTTI</t>
  </si>
  <si>
    <t>JOSEP GUÀRDIA GARCÍA</t>
  </si>
  <si>
    <t>FERNANDO SANZ TERCERO</t>
  </si>
  <si>
    <t>ÁLVARO-JOSÉ CARDONA ROSELL</t>
  </si>
  <si>
    <t>FRANCISCO HERNÁNDEZ SALGUERO</t>
  </si>
  <si>
    <t>JOSEP ORIOL NAVARRO CAÑAS</t>
  </si>
  <si>
    <t>DIEGO PEÑA NOBLE</t>
  </si>
  <si>
    <t>JOSÉ M. CORRALES BABIANO</t>
  </si>
  <si>
    <t>ANTONIO RUIZ RODRÍGUEZ</t>
  </si>
  <si>
    <t>MANUEL LÓPEZ ENRÍQUEZ</t>
  </si>
  <si>
    <t>FELIPE BERRUEZO PÉREZ</t>
  </si>
  <si>
    <t>ÒSCAR COLOM CANILLAS</t>
  </si>
  <si>
    <t>XAVIER COMAS MIRET</t>
  </si>
  <si>
    <t>JULIEN DROZ</t>
  </si>
  <si>
    <t>MIQUEL ROSAS CABEZAS</t>
  </si>
  <si>
    <t>BLACK BOWL</t>
  </si>
  <si>
    <t xml:space="preserve">COMARCAL </t>
  </si>
  <si>
    <t xml:space="preserve">BARCELONA </t>
  </si>
  <si>
    <t>LLIGA CATALANA DE BOWLING 2015-2016</t>
  </si>
  <si>
    <t>LLIGA CATALANA DE BOWLING 20152016</t>
  </si>
  <si>
    <t>BARCELONA</t>
  </si>
  <si>
    <t>XAVIER ALBERT MANAU</t>
  </si>
  <si>
    <t>PERE ESCOBAR CUIXART</t>
  </si>
  <si>
    <t>AGUSTIN RABANEDA PEDRÓS</t>
  </si>
  <si>
    <t xml:space="preserve">SERGIO RODRÍGUEZ RUIZ </t>
  </si>
  <si>
    <t>CRISTIAN JUSTICIA BAUTISTA</t>
  </si>
  <si>
    <t>MIGUEL ÁNGEL SEOANE DOMINGUEZ</t>
  </si>
  <si>
    <t>13-DES-15</t>
  </si>
  <si>
    <t>CARLOS DOMÍNGUEZ MARTÍNEZ</t>
  </si>
  <si>
    <t>JORDI AMBRÓS LATORRE</t>
  </si>
  <si>
    <t>MANEL CIERO BENÍTEZ</t>
  </si>
  <si>
    <t>ANTONIO ESCABIAS CHAVES</t>
  </si>
  <si>
    <t>CHRISTOPHE MASLARD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</si>
</sst>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6" fillId="35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C9" sqref="C9:I13"/>
    </sheetView>
  </sheetViews>
  <sheetFormatPr defaultColWidth="11.375" defaultRowHeight="12.75"/>
  <cols>
    <col min="1" max="1" width="11.375" style="18" customWidth="1"/>
    <col min="2" max="3" width="11.375" style="19" customWidth="1"/>
    <col min="4" max="4" width="11.625" style="19" bestFit="1" customWidth="1"/>
    <col min="5" max="10" width="11.375" style="19" customWidth="1"/>
    <col min="11" max="11" width="9.625" style="19" customWidth="1"/>
    <col min="12" max="16384" width="11.375" style="19" customWidth="1"/>
  </cols>
  <sheetData>
    <row r="1" spans="1:11" s="16" customFormat="1" ht="21">
      <c r="A1" s="15"/>
      <c r="D1" s="17" t="s">
        <v>5</v>
      </c>
      <c r="E1" s="17"/>
      <c r="F1" s="17"/>
      <c r="G1" s="17"/>
      <c r="H1" s="17"/>
      <c r="I1" s="17"/>
      <c r="J1" s="17"/>
      <c r="K1" s="17"/>
    </row>
    <row r="2" spans="1:11" s="16" customFormat="1" ht="21">
      <c r="A2" s="15"/>
      <c r="D2" s="17"/>
      <c r="E2" s="17"/>
      <c r="F2" s="17"/>
      <c r="G2" s="17"/>
      <c r="H2" s="17"/>
      <c r="I2" s="17"/>
      <c r="J2" s="17"/>
      <c r="K2" s="17"/>
    </row>
    <row r="3" spans="1:11" s="16" customFormat="1" ht="21">
      <c r="A3" s="15"/>
      <c r="D3" s="17" t="s">
        <v>58</v>
      </c>
      <c r="E3" s="17"/>
      <c r="F3" s="17"/>
      <c r="G3" s="17"/>
      <c r="H3" s="17"/>
      <c r="I3" s="17"/>
      <c r="J3" s="17"/>
      <c r="K3" s="17"/>
    </row>
    <row r="4" spans="4:11" ht="15.75">
      <c r="D4" s="20"/>
      <c r="E4" s="20"/>
      <c r="F4" s="20"/>
      <c r="G4" s="20"/>
      <c r="H4" s="20"/>
      <c r="I4" s="20"/>
      <c r="J4" s="20"/>
      <c r="K4" s="20"/>
    </row>
    <row r="5" spans="4:11" ht="21">
      <c r="D5" s="17" t="s">
        <v>31</v>
      </c>
      <c r="E5" s="20"/>
      <c r="F5" s="20"/>
      <c r="G5" s="20"/>
      <c r="H5" s="20"/>
      <c r="I5" s="20"/>
      <c r="J5" s="20"/>
      <c r="K5" s="20"/>
    </row>
    <row r="6" spans="3:11" ht="21">
      <c r="C6" s="17"/>
      <c r="D6" s="20"/>
      <c r="E6" s="20"/>
      <c r="F6" s="20"/>
      <c r="G6" s="20"/>
      <c r="H6" s="20"/>
      <c r="I6" s="20"/>
      <c r="J6" s="20"/>
      <c r="K6" s="20"/>
    </row>
    <row r="7" spans="3:11" ht="15.75">
      <c r="C7" s="20" t="s">
        <v>3</v>
      </c>
      <c r="D7" s="21">
        <v>42288</v>
      </c>
      <c r="E7" s="20"/>
      <c r="G7" s="20"/>
      <c r="H7" s="20" t="s">
        <v>6</v>
      </c>
      <c r="I7" s="22"/>
      <c r="J7" s="20"/>
      <c r="K7" s="20"/>
    </row>
    <row r="8" spans="1:11" ht="16.5" thickBot="1">
      <c r="A8" s="23"/>
      <c r="B8" s="24"/>
      <c r="C8" s="25"/>
      <c r="D8" s="25"/>
      <c r="E8" s="25"/>
      <c r="F8" s="25"/>
      <c r="G8" s="25"/>
      <c r="H8" s="25"/>
      <c r="I8" s="25"/>
      <c r="J8" s="20"/>
      <c r="K8" s="20"/>
    </row>
    <row r="9" spans="1:11" s="27" customFormat="1" ht="13.5" customHeight="1">
      <c r="A9" s="26" t="s">
        <v>7</v>
      </c>
      <c r="C9" s="27" t="s">
        <v>34</v>
      </c>
      <c r="D9" s="28"/>
      <c r="E9" s="29">
        <v>8</v>
      </c>
      <c r="G9" s="27" t="s">
        <v>33</v>
      </c>
      <c r="I9" s="29">
        <v>2</v>
      </c>
      <c r="J9" s="28"/>
      <c r="K9" s="28"/>
    </row>
    <row r="10" spans="1:11" s="27" customFormat="1" ht="13.5" customHeight="1">
      <c r="A10" s="26"/>
      <c r="C10" s="28"/>
      <c r="D10" s="28"/>
      <c r="E10" s="30"/>
      <c r="F10" s="28"/>
      <c r="G10" s="28"/>
      <c r="H10" s="28"/>
      <c r="I10" s="30"/>
      <c r="J10" s="28"/>
      <c r="K10" s="28"/>
    </row>
    <row r="11" spans="1:11" s="27" customFormat="1" ht="13.5" customHeight="1">
      <c r="A11" s="26"/>
      <c r="C11" s="27" t="s">
        <v>28</v>
      </c>
      <c r="E11" s="29">
        <v>7</v>
      </c>
      <c r="F11" s="29"/>
      <c r="G11" s="27" t="s">
        <v>32</v>
      </c>
      <c r="I11" s="29">
        <v>3</v>
      </c>
      <c r="J11" s="30"/>
      <c r="K11" s="30"/>
    </row>
    <row r="12" spans="1:11" s="27" customFormat="1" ht="13.5" customHeight="1">
      <c r="A12" s="26"/>
      <c r="E12" s="29"/>
      <c r="F12" s="29"/>
      <c r="I12" s="29"/>
      <c r="K12" s="29"/>
    </row>
    <row r="13" spans="1:11" s="27" customFormat="1" ht="13.5" customHeight="1">
      <c r="A13" s="26"/>
      <c r="C13" s="27" t="s">
        <v>60</v>
      </c>
      <c r="E13" s="29">
        <v>8</v>
      </c>
      <c r="F13" s="29"/>
      <c r="G13" s="27" t="s">
        <v>55</v>
      </c>
      <c r="I13" s="29">
        <v>2</v>
      </c>
      <c r="J13" s="29"/>
      <c r="K13" s="29"/>
    </row>
    <row r="14" spans="1:11" s="27" customFormat="1" ht="13.5" customHeight="1" thickBot="1">
      <c r="A14" s="31"/>
      <c r="B14" s="32"/>
      <c r="C14" s="32"/>
      <c r="D14" s="32"/>
      <c r="E14" s="33"/>
      <c r="F14" s="33"/>
      <c r="G14" s="32"/>
      <c r="H14" s="32"/>
      <c r="I14" s="33"/>
      <c r="J14" s="29"/>
      <c r="K14" s="29"/>
    </row>
    <row r="15" spans="1:11" s="27" customFormat="1" ht="13.5" customHeight="1">
      <c r="A15" s="26" t="s">
        <v>8</v>
      </c>
      <c r="C15" s="27" t="str">
        <f>C13</f>
        <v>BARCELONA</v>
      </c>
      <c r="E15" s="29">
        <v>2</v>
      </c>
      <c r="F15" s="29"/>
      <c r="G15" s="27" t="str">
        <f>G11</f>
        <v>CAT FIGUERES A</v>
      </c>
      <c r="I15" s="29">
        <v>8</v>
      </c>
      <c r="J15" s="29"/>
      <c r="K15" s="29"/>
    </row>
    <row r="16" spans="1:11" s="27" customFormat="1" ht="13.5" customHeight="1">
      <c r="A16" s="26"/>
      <c r="E16" s="29"/>
      <c r="F16" s="29"/>
      <c r="I16" s="29"/>
      <c r="J16" s="29"/>
      <c r="K16" s="29"/>
    </row>
    <row r="17" spans="1:11" s="27" customFormat="1" ht="13.5" customHeight="1">
      <c r="A17" s="26"/>
      <c r="C17" s="27" t="str">
        <f>C9</f>
        <v>COMARCAL</v>
      </c>
      <c r="E17" s="29">
        <v>6</v>
      </c>
      <c r="F17" s="29"/>
      <c r="G17" s="27" t="str">
        <f>G13</f>
        <v>BLACK BOWL</v>
      </c>
      <c r="I17" s="29">
        <v>4</v>
      </c>
      <c r="J17" s="29"/>
      <c r="K17" s="29"/>
    </row>
    <row r="18" spans="1:11" s="27" customFormat="1" ht="13.5" customHeight="1">
      <c r="A18" s="26"/>
      <c r="E18" s="29"/>
      <c r="F18" s="29"/>
      <c r="I18" s="29"/>
      <c r="J18" s="29"/>
      <c r="K18" s="29"/>
    </row>
    <row r="19" spans="1:11" s="27" customFormat="1" ht="13.5" customHeight="1">
      <c r="A19" s="26"/>
      <c r="C19" s="27" t="str">
        <f>G9</f>
        <v>DIAMOND A</v>
      </c>
      <c r="E19" s="29">
        <v>2</v>
      </c>
      <c r="F19" s="29"/>
      <c r="G19" s="27" t="str">
        <f>C11</f>
        <v>CATS</v>
      </c>
      <c r="I19" s="29">
        <v>8</v>
      </c>
      <c r="J19" s="29"/>
      <c r="K19" s="29"/>
    </row>
    <row r="20" spans="1:11" s="27" customFormat="1" ht="13.5" customHeight="1" thickBot="1">
      <c r="A20" s="31"/>
      <c r="B20" s="32"/>
      <c r="C20" s="32"/>
      <c r="D20" s="32"/>
      <c r="E20" s="33"/>
      <c r="F20" s="33"/>
      <c r="G20" s="32"/>
      <c r="H20" s="32"/>
      <c r="I20" s="33"/>
      <c r="J20" s="29"/>
      <c r="K20" s="29"/>
    </row>
    <row r="21" spans="1:11" s="27" customFormat="1" ht="13.5" customHeight="1">
      <c r="A21" s="26" t="s">
        <v>9</v>
      </c>
      <c r="C21" s="27" t="str">
        <f>C11</f>
        <v>CATS</v>
      </c>
      <c r="E21" s="29">
        <v>10</v>
      </c>
      <c r="F21" s="29"/>
      <c r="G21" s="27" t="str">
        <f>C9</f>
        <v>COMARCAL</v>
      </c>
      <c r="I21" s="29">
        <v>0</v>
      </c>
      <c r="J21" s="29"/>
      <c r="K21" s="29"/>
    </row>
    <row r="22" spans="1:11" s="27" customFormat="1" ht="13.5" customHeight="1">
      <c r="A22" s="26"/>
      <c r="E22" s="29"/>
      <c r="F22" s="29"/>
      <c r="I22" s="29"/>
      <c r="J22" s="29"/>
      <c r="K22" s="29"/>
    </row>
    <row r="23" spans="1:11" s="27" customFormat="1" ht="13.5" customHeight="1">
      <c r="A23" s="26"/>
      <c r="C23" s="27" t="str">
        <f>G9</f>
        <v>DIAMOND A</v>
      </c>
      <c r="E23" s="29">
        <v>8</v>
      </c>
      <c r="F23" s="29"/>
      <c r="G23" s="27" t="str">
        <f>C13</f>
        <v>BARCELONA</v>
      </c>
      <c r="I23" s="29">
        <v>2</v>
      </c>
      <c r="J23" s="29"/>
      <c r="K23" s="29"/>
    </row>
    <row r="24" spans="1:11" s="27" customFormat="1" ht="13.5" customHeight="1">
      <c r="A24" s="26"/>
      <c r="E24" s="29"/>
      <c r="F24" s="29"/>
      <c r="I24" s="29"/>
      <c r="J24" s="29"/>
      <c r="K24" s="29"/>
    </row>
    <row r="25" spans="1:11" s="27" customFormat="1" ht="13.5" customHeight="1">
      <c r="A25" s="26"/>
      <c r="C25" s="27" t="str">
        <f>G13</f>
        <v>BLACK BOWL</v>
      </c>
      <c r="E25" s="29">
        <v>5</v>
      </c>
      <c r="F25" s="29"/>
      <c r="G25" s="27" t="str">
        <f>G11</f>
        <v>CAT FIGUERES A</v>
      </c>
      <c r="I25" s="29">
        <v>5</v>
      </c>
      <c r="J25" s="29"/>
      <c r="K25" s="29"/>
    </row>
    <row r="26" spans="1:11" s="27" customFormat="1" ht="13.5" customHeight="1" thickBot="1">
      <c r="A26" s="31"/>
      <c r="B26" s="32"/>
      <c r="C26" s="32"/>
      <c r="D26" s="32"/>
      <c r="E26" s="33"/>
      <c r="F26" s="33"/>
      <c r="G26" s="32"/>
      <c r="H26" s="32"/>
      <c r="I26" s="33"/>
      <c r="J26" s="29"/>
      <c r="K26" s="29"/>
    </row>
    <row r="27" spans="1:11" s="27" customFormat="1" ht="13.5" customHeight="1">
      <c r="A27" s="26" t="s">
        <v>10</v>
      </c>
      <c r="C27" s="27" t="str">
        <f>G9</f>
        <v>DIAMOND A</v>
      </c>
      <c r="E27" s="29">
        <v>7</v>
      </c>
      <c r="F27" s="29"/>
      <c r="G27" s="27" t="str">
        <f>G13</f>
        <v>BLACK BOWL</v>
      </c>
      <c r="I27" s="29">
        <v>3</v>
      </c>
      <c r="J27" s="29"/>
      <c r="K27" s="29"/>
    </row>
    <row r="28" spans="1:9" s="27" customFormat="1" ht="13.5" customHeight="1">
      <c r="A28" s="26"/>
      <c r="E28" s="29"/>
      <c r="I28" s="29"/>
    </row>
    <row r="29" spans="1:11" s="27" customFormat="1" ht="13.5" customHeight="1">
      <c r="A29" s="26"/>
      <c r="C29" s="27" t="str">
        <f>G11</f>
        <v>CAT FIGUERES A</v>
      </c>
      <c r="E29" s="29">
        <v>9</v>
      </c>
      <c r="F29" s="29"/>
      <c r="G29" s="27" t="str">
        <f>C9</f>
        <v>COMARCAL</v>
      </c>
      <c r="I29" s="29">
        <v>1</v>
      </c>
      <c r="J29" s="29"/>
      <c r="K29" s="29"/>
    </row>
    <row r="30" spans="1:9" s="27" customFormat="1" ht="13.5" customHeight="1">
      <c r="A30" s="26"/>
      <c r="E30" s="29"/>
      <c r="I30" s="29"/>
    </row>
    <row r="31" spans="1:9" s="27" customFormat="1" ht="13.5" customHeight="1">
      <c r="A31" s="26"/>
      <c r="C31" s="27" t="str">
        <f>C11</f>
        <v>CATS</v>
      </c>
      <c r="E31" s="29">
        <v>0</v>
      </c>
      <c r="G31" s="27" t="str">
        <f>C13</f>
        <v>BARCELONA</v>
      </c>
      <c r="I31" s="29">
        <v>10</v>
      </c>
    </row>
    <row r="32" spans="1:9" s="27" customFormat="1" ht="13.5" customHeight="1" thickBot="1">
      <c r="A32" s="31"/>
      <c r="B32" s="32"/>
      <c r="C32" s="32"/>
      <c r="D32" s="32"/>
      <c r="E32" s="33"/>
      <c r="F32" s="32"/>
      <c r="G32" s="32"/>
      <c r="H32" s="32"/>
      <c r="I32" s="33"/>
    </row>
    <row r="33" spans="1:9" s="27" customFormat="1" ht="13.5" customHeight="1">
      <c r="A33" s="26" t="s">
        <v>11</v>
      </c>
      <c r="C33" s="27" t="str">
        <f>C9</f>
        <v>COMARCAL</v>
      </c>
      <c r="E33" s="29">
        <v>10</v>
      </c>
      <c r="G33" s="27" t="str">
        <f>C13</f>
        <v>BARCELONA</v>
      </c>
      <c r="I33" s="29">
        <v>0</v>
      </c>
    </row>
    <row r="34" spans="1:9" s="27" customFormat="1" ht="13.5" customHeight="1">
      <c r="A34" s="26"/>
      <c r="E34" s="29"/>
      <c r="I34" s="29"/>
    </row>
    <row r="35" spans="1:9" s="27" customFormat="1" ht="13.5" customHeight="1">
      <c r="A35" s="26"/>
      <c r="C35" s="27" t="str">
        <f>G13</f>
        <v>BLACK BOWL</v>
      </c>
      <c r="E35" s="29">
        <v>9</v>
      </c>
      <c r="G35" s="27" t="str">
        <f>C11</f>
        <v>CATS</v>
      </c>
      <c r="I35" s="29">
        <v>1</v>
      </c>
    </row>
    <row r="36" spans="1:9" s="27" customFormat="1" ht="13.5" customHeight="1">
      <c r="A36" s="26"/>
      <c r="E36" s="29"/>
      <c r="I36" s="29"/>
    </row>
    <row r="37" spans="1:9" s="27" customFormat="1" ht="13.5" customHeight="1">
      <c r="A37" s="26"/>
      <c r="C37" s="27" t="str">
        <f>G11</f>
        <v>CAT FIGUERES A</v>
      </c>
      <c r="E37" s="29">
        <v>3</v>
      </c>
      <c r="G37" s="27" t="str">
        <f>G9</f>
        <v>DIAMOND A</v>
      </c>
      <c r="I37" s="29">
        <v>7</v>
      </c>
    </row>
    <row r="38" spans="1:9" ht="16.5" thickBot="1">
      <c r="A38" s="23"/>
      <c r="B38" s="24"/>
      <c r="C38" s="24"/>
      <c r="D38" s="24"/>
      <c r="E38" s="24"/>
      <c r="F38" s="24"/>
      <c r="G38" s="24"/>
      <c r="H38" s="24"/>
      <c r="I38" s="24"/>
    </row>
    <row r="39" spans="1:9" ht="15.75">
      <c r="A39" s="34"/>
      <c r="B39" s="35"/>
      <c r="C39" s="35"/>
      <c r="D39" s="35"/>
      <c r="E39" s="35"/>
      <c r="F39" s="35"/>
      <c r="G39" s="35"/>
      <c r="H39" s="35"/>
      <c r="I39" s="35"/>
    </row>
    <row r="40" spans="1:9" ht="15.75">
      <c r="A40" s="34"/>
      <c r="B40" s="35"/>
      <c r="C40" s="35"/>
      <c r="D40" s="35"/>
      <c r="E40" s="35"/>
      <c r="F40" s="35"/>
      <c r="G40" s="35"/>
      <c r="H40" s="35"/>
      <c r="I40" s="35"/>
    </row>
    <row r="42" spans="1:8" s="20" customFormat="1" ht="18.75">
      <c r="A42" s="36"/>
      <c r="B42" s="37" t="s">
        <v>12</v>
      </c>
      <c r="H42" s="22"/>
    </row>
    <row r="44" spans="1:8" s="37" customFormat="1" ht="18.75">
      <c r="A44" s="38"/>
      <c r="B44" s="39" t="s">
        <v>13</v>
      </c>
      <c r="C44" s="40"/>
      <c r="D44" s="40"/>
      <c r="E44" s="41" t="s">
        <v>21</v>
      </c>
      <c r="F44" s="41" t="s">
        <v>22</v>
      </c>
      <c r="G44" s="41" t="s">
        <v>27</v>
      </c>
      <c r="H44" s="41" t="s">
        <v>2</v>
      </c>
    </row>
    <row r="45" spans="2:11" ht="21">
      <c r="B45" s="42" t="s">
        <v>32</v>
      </c>
      <c r="C45" s="43"/>
      <c r="D45" s="44"/>
      <c r="E45" s="45">
        <f>3+8+5+9+3</f>
        <v>28</v>
      </c>
      <c r="F45" s="46"/>
      <c r="G45" s="46"/>
      <c r="H45" s="47">
        <f aca="true" t="shared" si="0" ref="H45:H50">SUM(E45:G45)</f>
        <v>28</v>
      </c>
      <c r="J45" s="1"/>
      <c r="K45" s="1"/>
    </row>
    <row r="46" spans="2:11" ht="21">
      <c r="B46" s="48" t="s">
        <v>28</v>
      </c>
      <c r="C46" s="35"/>
      <c r="D46" s="51"/>
      <c r="E46" s="45">
        <f>7+8+10+0+1</f>
        <v>26</v>
      </c>
      <c r="F46" s="46"/>
      <c r="G46" s="46"/>
      <c r="H46" s="47">
        <f t="shared" si="0"/>
        <v>26</v>
      </c>
      <c r="J46" s="51"/>
      <c r="K46" s="51"/>
    </row>
    <row r="47" spans="2:11" ht="21">
      <c r="B47" s="42" t="s">
        <v>33</v>
      </c>
      <c r="C47" s="43"/>
      <c r="D47" s="44"/>
      <c r="E47" s="45">
        <f>2+2+8+7+7</f>
        <v>26</v>
      </c>
      <c r="F47" s="50"/>
      <c r="G47" s="50"/>
      <c r="H47" s="47">
        <f t="shared" si="0"/>
        <v>26</v>
      </c>
      <c r="J47" s="51"/>
      <c r="K47" s="51"/>
    </row>
    <row r="48" spans="2:11" ht="21">
      <c r="B48" s="42" t="s">
        <v>56</v>
      </c>
      <c r="C48" s="52"/>
      <c r="D48" s="53"/>
      <c r="E48" s="45">
        <f>8+6+0+1+10</f>
        <v>25</v>
      </c>
      <c r="F48" s="46"/>
      <c r="G48" s="46"/>
      <c r="H48" s="47">
        <f t="shared" si="0"/>
        <v>25</v>
      </c>
      <c r="J48" s="51"/>
      <c r="K48" s="51"/>
    </row>
    <row r="49" spans="2:11" ht="21">
      <c r="B49" s="42" t="s">
        <v>55</v>
      </c>
      <c r="C49" s="43"/>
      <c r="D49" s="44"/>
      <c r="E49" s="45">
        <f>2+4+5+3+9</f>
        <v>23</v>
      </c>
      <c r="F49" s="46"/>
      <c r="G49" s="46"/>
      <c r="H49" s="47">
        <f t="shared" si="0"/>
        <v>23</v>
      </c>
      <c r="J49" s="51"/>
      <c r="K49" s="51"/>
    </row>
    <row r="50" spans="2:11" ht="21">
      <c r="B50" s="42" t="s">
        <v>57</v>
      </c>
      <c r="C50" s="43"/>
      <c r="D50" s="44"/>
      <c r="E50" s="45">
        <f>8+2+2+10+0</f>
        <v>22</v>
      </c>
      <c r="F50" s="46"/>
      <c r="G50" s="46"/>
      <c r="H50" s="47">
        <f t="shared" si="0"/>
        <v>22</v>
      </c>
      <c r="J50" s="51"/>
      <c r="K50" s="51"/>
    </row>
    <row r="51" spans="3:11" ht="15.75">
      <c r="C51" s="35"/>
      <c r="D51" s="35"/>
      <c r="E51" s="51"/>
      <c r="F51" s="51"/>
      <c r="G51" s="51"/>
      <c r="H51" s="51"/>
      <c r="I51" s="51"/>
      <c r="J51" s="51"/>
      <c r="K51" s="51"/>
    </row>
    <row r="52" spans="3:11" ht="15.75">
      <c r="C52" s="35"/>
      <c r="D52" s="35"/>
      <c r="E52" s="51"/>
      <c r="F52" s="51"/>
      <c r="G52" s="51"/>
      <c r="H52" s="51"/>
      <c r="I52" s="51"/>
      <c r="J52" s="51"/>
      <c r="K52" s="51"/>
    </row>
    <row r="53" spans="3:11" ht="15.75">
      <c r="C53" s="35"/>
      <c r="D53" s="35"/>
      <c r="E53" s="51"/>
      <c r="F53" s="51"/>
      <c r="G53" s="51"/>
      <c r="H53" s="51"/>
      <c r="I53" s="51"/>
      <c r="J53" s="51"/>
      <c r="K53" s="51"/>
    </row>
    <row r="54" spans="3:11" ht="15.75">
      <c r="C54" s="35"/>
      <c r="D54" s="35"/>
      <c r="E54" s="51"/>
      <c r="F54" s="51"/>
      <c r="G54" s="51"/>
      <c r="H54" s="51"/>
      <c r="I54" s="51"/>
      <c r="J54" s="51"/>
      <c r="K54" s="51"/>
    </row>
    <row r="55" spans="3:11" ht="15.75">
      <c r="C55" s="35"/>
      <c r="D55" s="35"/>
      <c r="E55" s="51"/>
      <c r="F55" s="51"/>
      <c r="G55" s="51"/>
      <c r="H55" s="51"/>
      <c r="I55" s="51"/>
      <c r="J55" s="51"/>
      <c r="K55" s="51"/>
    </row>
    <row r="56" spans="3:11" ht="15.75">
      <c r="C56" s="35"/>
      <c r="D56" s="35"/>
      <c r="E56" s="51"/>
      <c r="F56" s="51"/>
      <c r="G56" s="51"/>
      <c r="H56" s="51"/>
      <c r="I56" s="51"/>
      <c r="J56" s="51"/>
      <c r="K56" s="51"/>
    </row>
    <row r="57" spans="3:11" ht="15.75">
      <c r="C57" s="35"/>
      <c r="D57" s="35"/>
      <c r="E57" s="51"/>
      <c r="F57" s="51"/>
      <c r="G57" s="51"/>
      <c r="H57" s="51"/>
      <c r="I57" s="51"/>
      <c r="J57" s="51"/>
      <c r="K57" s="51"/>
    </row>
    <row r="58" spans="3:11" ht="15.75">
      <c r="C58" s="35"/>
      <c r="D58" s="35"/>
      <c r="E58" s="51"/>
      <c r="F58" s="51"/>
      <c r="G58" s="51"/>
      <c r="H58" s="51"/>
      <c r="I58" s="51"/>
      <c r="J58" s="51"/>
      <c r="K58" s="51"/>
    </row>
    <row r="59" spans="3:11" ht="15.75">
      <c r="C59" s="35"/>
      <c r="D59" s="35"/>
      <c r="E59" s="51"/>
      <c r="F59" s="51"/>
      <c r="G59" s="51"/>
      <c r="H59" s="51"/>
      <c r="I59" s="51"/>
      <c r="J59" s="51"/>
      <c r="K59" s="51"/>
    </row>
    <row r="60" spans="3:11" ht="15.75">
      <c r="C60" s="35"/>
      <c r="D60" s="35"/>
      <c r="E60" s="51"/>
      <c r="F60" s="51"/>
      <c r="G60" s="51"/>
      <c r="H60" s="51"/>
      <c r="I60" s="51"/>
      <c r="J60" s="51"/>
      <c r="K60" s="51"/>
    </row>
    <row r="61" spans="3:11" ht="15.75">
      <c r="C61" s="35"/>
      <c r="D61" s="35"/>
      <c r="E61" s="51"/>
      <c r="F61" s="51"/>
      <c r="G61" s="51"/>
      <c r="H61" s="51"/>
      <c r="I61" s="51"/>
      <c r="J61" s="51"/>
      <c r="K61" s="51"/>
    </row>
    <row r="62" spans="3:11" ht="15.75">
      <c r="C62" s="35"/>
      <c r="D62" s="35"/>
      <c r="E62" s="51"/>
      <c r="F62" s="51"/>
      <c r="G62" s="51"/>
      <c r="H62" s="51"/>
      <c r="I62" s="51"/>
      <c r="J62" s="51"/>
      <c r="K62" s="51"/>
    </row>
    <row r="63" spans="3:11" ht="15.75">
      <c r="C63" s="35"/>
      <c r="D63" s="35"/>
      <c r="E63" s="51"/>
      <c r="F63" s="51"/>
      <c r="G63" s="51"/>
      <c r="H63" s="51"/>
      <c r="I63" s="51"/>
      <c r="J63" s="51"/>
      <c r="K63" s="51"/>
    </row>
    <row r="64" spans="3:11" ht="15.75">
      <c r="C64" s="35"/>
      <c r="D64" s="35"/>
      <c r="E64" s="51"/>
      <c r="F64" s="51"/>
      <c r="G64" s="51"/>
      <c r="H64" s="51"/>
      <c r="I64" s="51"/>
      <c r="J64" s="51"/>
      <c r="K64" s="51"/>
    </row>
    <row r="65" spans="4:11" ht="15.75">
      <c r="D65" s="35"/>
      <c r="E65" s="35"/>
      <c r="F65" s="35"/>
      <c r="G65" s="35"/>
      <c r="H65" s="35"/>
      <c r="I65" s="35"/>
      <c r="J65" s="35"/>
      <c r="K65" s="35"/>
    </row>
    <row r="66" spans="4:11" ht="15.75">
      <c r="D66" s="35"/>
      <c r="E66" s="35"/>
      <c r="F66" s="35"/>
      <c r="G66" s="35"/>
      <c r="H66" s="35"/>
      <c r="I66" s="35"/>
      <c r="J66" s="35"/>
      <c r="K66" s="35"/>
    </row>
    <row r="67" spans="4:11" ht="15.75">
      <c r="D67" s="35"/>
      <c r="E67" s="35"/>
      <c r="F67" s="35"/>
      <c r="G67" s="35"/>
      <c r="H67" s="35"/>
      <c r="I67" s="35"/>
      <c r="J67" s="35"/>
      <c r="K67" s="35"/>
    </row>
    <row r="68" spans="4:11" ht="15.75">
      <c r="D68" s="35"/>
      <c r="E68" s="35"/>
      <c r="F68" s="35"/>
      <c r="G68" s="35"/>
      <c r="H68" s="35"/>
      <c r="I68" s="35"/>
      <c r="J68" s="35"/>
      <c r="K68" s="35"/>
    </row>
    <row r="69" spans="4:11" ht="15.75">
      <c r="D69" s="35"/>
      <c r="E69" s="35"/>
      <c r="F69" s="35"/>
      <c r="G69" s="35"/>
      <c r="H69" s="35"/>
      <c r="I69" s="35"/>
      <c r="J69" s="35"/>
      <c r="K69" s="35"/>
    </row>
    <row r="70" spans="4:11" ht="15.75">
      <c r="D70" s="35"/>
      <c r="E70" s="35"/>
      <c r="F70" s="35"/>
      <c r="G70" s="35"/>
      <c r="H70" s="35"/>
      <c r="I70" s="35"/>
      <c r="J70" s="35"/>
      <c r="K70" s="35"/>
    </row>
    <row r="71" spans="4:11" ht="15.75">
      <c r="D71" s="35"/>
      <c r="E71" s="35"/>
      <c r="F71" s="35"/>
      <c r="G71" s="35"/>
      <c r="H71" s="35"/>
      <c r="I71" s="35"/>
      <c r="J71" s="35"/>
      <c r="K71" s="35"/>
    </row>
    <row r="72" spans="4:11" ht="15.75">
      <c r="D72" s="35"/>
      <c r="E72" s="35"/>
      <c r="F72" s="35"/>
      <c r="G72" s="35"/>
      <c r="H72" s="35"/>
      <c r="I72" s="35"/>
      <c r="J72" s="35"/>
      <c r="K72" s="35"/>
    </row>
    <row r="73" spans="4:11" ht="15.75">
      <c r="D73" s="35"/>
      <c r="E73" s="35"/>
      <c r="F73" s="35"/>
      <c r="G73" s="35"/>
      <c r="H73" s="35"/>
      <c r="I73" s="35"/>
      <c r="J73" s="35"/>
      <c r="K73" s="35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7">
      <selection activeCell="D13" sqref="D13"/>
    </sheetView>
  </sheetViews>
  <sheetFormatPr defaultColWidth="11.375" defaultRowHeight="12.75"/>
  <cols>
    <col min="1" max="1" width="11.375" style="18" customWidth="1"/>
    <col min="2" max="3" width="11.375" style="19" customWidth="1"/>
    <col min="4" max="4" width="11.625" style="19" bestFit="1" customWidth="1"/>
    <col min="5" max="10" width="11.375" style="19" customWidth="1"/>
    <col min="11" max="11" width="9.625" style="19" customWidth="1"/>
    <col min="12" max="16384" width="11.375" style="19" customWidth="1"/>
  </cols>
  <sheetData>
    <row r="1" spans="1:11" s="16" customFormat="1" ht="21">
      <c r="A1" s="15"/>
      <c r="D1" s="17" t="s">
        <v>5</v>
      </c>
      <c r="E1" s="17"/>
      <c r="F1" s="17"/>
      <c r="G1" s="17"/>
      <c r="H1" s="17"/>
      <c r="I1" s="17"/>
      <c r="J1" s="17"/>
      <c r="K1" s="17"/>
    </row>
    <row r="2" spans="1:11" s="16" customFormat="1" ht="21">
      <c r="A2" s="15"/>
      <c r="D2" s="17"/>
      <c r="E2" s="17"/>
      <c r="F2" s="17"/>
      <c r="G2" s="17"/>
      <c r="H2" s="17"/>
      <c r="I2" s="17"/>
      <c r="J2" s="17"/>
      <c r="K2" s="17"/>
    </row>
    <row r="3" spans="1:11" s="16" customFormat="1" ht="21">
      <c r="A3" s="15"/>
      <c r="D3" s="17" t="s">
        <v>59</v>
      </c>
      <c r="E3" s="17"/>
      <c r="F3" s="17"/>
      <c r="G3" s="17"/>
      <c r="H3" s="17"/>
      <c r="I3" s="17"/>
      <c r="J3" s="17"/>
      <c r="K3" s="17"/>
    </row>
    <row r="4" spans="4:11" ht="15.75">
      <c r="D4" s="20"/>
      <c r="E4" s="20"/>
      <c r="F4" s="20"/>
      <c r="G4" s="20"/>
      <c r="H4" s="20"/>
      <c r="I4" s="20"/>
      <c r="J4" s="20"/>
      <c r="K4" s="20"/>
    </row>
    <row r="5" spans="4:11" ht="21">
      <c r="D5" s="17" t="s">
        <v>31</v>
      </c>
      <c r="E5" s="20"/>
      <c r="F5" s="20"/>
      <c r="G5" s="20"/>
      <c r="H5" s="20"/>
      <c r="I5" s="20"/>
      <c r="J5" s="20"/>
      <c r="K5" s="20"/>
    </row>
    <row r="6" spans="3:11" ht="21">
      <c r="C6" s="17"/>
      <c r="D6" s="20"/>
      <c r="E6" s="20"/>
      <c r="F6" s="20"/>
      <c r="G6" s="20"/>
      <c r="H6" s="20"/>
      <c r="I6" s="20"/>
      <c r="J6" s="20"/>
      <c r="K6" s="20"/>
    </row>
    <row r="7" spans="3:11" ht="15.75">
      <c r="C7" s="20" t="s">
        <v>3</v>
      </c>
      <c r="D7" s="54" t="s">
        <v>67</v>
      </c>
      <c r="E7" s="20"/>
      <c r="G7" s="20"/>
      <c r="H7" s="20" t="s">
        <v>23</v>
      </c>
      <c r="I7" s="22"/>
      <c r="J7" s="20"/>
      <c r="K7" s="20"/>
    </row>
    <row r="8" spans="1:11" ht="16.5" thickBot="1">
      <c r="A8" s="23"/>
      <c r="B8" s="24"/>
      <c r="C8" s="25"/>
      <c r="D8" s="25"/>
      <c r="E8" s="25"/>
      <c r="F8" s="25"/>
      <c r="G8" s="25"/>
      <c r="H8" s="25"/>
      <c r="I8" s="25"/>
      <c r="J8" s="20"/>
      <c r="K8" s="20"/>
    </row>
    <row r="9" spans="1:11" s="27" customFormat="1" ht="12.75">
      <c r="A9" s="26" t="s">
        <v>7</v>
      </c>
      <c r="C9" s="27" t="s">
        <v>34</v>
      </c>
      <c r="D9" s="28"/>
      <c r="E9" s="29">
        <v>0</v>
      </c>
      <c r="G9" s="27" t="s">
        <v>33</v>
      </c>
      <c r="I9" s="29">
        <v>10</v>
      </c>
      <c r="J9" s="28"/>
      <c r="K9" s="28"/>
    </row>
    <row r="10" spans="1:11" s="27" customFormat="1" ht="12.75">
      <c r="A10" s="26"/>
      <c r="C10" s="28"/>
      <c r="D10" s="28"/>
      <c r="E10" s="30"/>
      <c r="F10" s="28"/>
      <c r="G10" s="28"/>
      <c r="H10" s="28"/>
      <c r="I10" s="30"/>
      <c r="J10" s="28"/>
      <c r="K10" s="28"/>
    </row>
    <row r="11" spans="1:11" s="27" customFormat="1" ht="12.75">
      <c r="A11" s="26"/>
      <c r="C11" s="27" t="s">
        <v>28</v>
      </c>
      <c r="E11" s="29">
        <v>2</v>
      </c>
      <c r="F11" s="29"/>
      <c r="G11" s="27" t="s">
        <v>32</v>
      </c>
      <c r="I11" s="29">
        <v>8</v>
      </c>
      <c r="J11" s="30"/>
      <c r="K11" s="30"/>
    </row>
    <row r="12" spans="1:11" s="27" customFormat="1" ht="12.75">
      <c r="A12" s="26"/>
      <c r="E12" s="29"/>
      <c r="F12" s="29"/>
      <c r="I12" s="29"/>
      <c r="K12" s="29"/>
    </row>
    <row r="13" spans="1:11" s="27" customFormat="1" ht="12.75">
      <c r="A13" s="26"/>
      <c r="C13" s="27" t="s">
        <v>60</v>
      </c>
      <c r="E13" s="29">
        <v>5</v>
      </c>
      <c r="F13" s="29"/>
      <c r="G13" s="27" t="s">
        <v>55</v>
      </c>
      <c r="I13" s="29">
        <v>5</v>
      </c>
      <c r="J13" s="29"/>
      <c r="K13" s="29"/>
    </row>
    <row r="14" spans="1:11" s="27" customFormat="1" ht="13.5" thickBot="1">
      <c r="A14" s="31"/>
      <c r="B14" s="32"/>
      <c r="C14" s="32"/>
      <c r="D14" s="32"/>
      <c r="E14" s="33"/>
      <c r="F14" s="33"/>
      <c r="G14" s="32"/>
      <c r="H14" s="32"/>
      <c r="I14" s="33"/>
      <c r="J14" s="29"/>
      <c r="K14" s="29"/>
    </row>
    <row r="15" spans="1:11" s="27" customFormat="1" ht="12.75">
      <c r="A15" s="26" t="s">
        <v>8</v>
      </c>
      <c r="C15" s="27" t="str">
        <f>C13</f>
        <v>BARCELONA</v>
      </c>
      <c r="E15" s="29">
        <v>7</v>
      </c>
      <c r="F15" s="29"/>
      <c r="G15" s="27" t="str">
        <f>G11</f>
        <v>CAT FIGUERES A</v>
      </c>
      <c r="I15" s="29">
        <v>3</v>
      </c>
      <c r="J15" s="29"/>
      <c r="K15" s="29"/>
    </row>
    <row r="16" spans="1:11" s="27" customFormat="1" ht="12.75">
      <c r="A16" s="26"/>
      <c r="E16" s="29"/>
      <c r="F16" s="29"/>
      <c r="I16" s="29"/>
      <c r="J16" s="29"/>
      <c r="K16" s="29"/>
    </row>
    <row r="17" spans="1:11" s="27" customFormat="1" ht="12.75">
      <c r="A17" s="26"/>
      <c r="C17" s="27" t="str">
        <f>C9</f>
        <v>COMARCAL</v>
      </c>
      <c r="E17" s="29">
        <v>4</v>
      </c>
      <c r="F17" s="29"/>
      <c r="G17" s="27" t="str">
        <f>G13</f>
        <v>BLACK BOWL</v>
      </c>
      <c r="I17" s="29">
        <v>6</v>
      </c>
      <c r="J17" s="29"/>
      <c r="K17" s="29"/>
    </row>
    <row r="18" spans="1:11" s="27" customFormat="1" ht="12.75">
      <c r="A18" s="26"/>
      <c r="E18" s="29"/>
      <c r="F18" s="29"/>
      <c r="I18" s="29"/>
      <c r="J18" s="29"/>
      <c r="K18" s="29"/>
    </row>
    <row r="19" spans="1:11" s="27" customFormat="1" ht="12.75">
      <c r="A19" s="26"/>
      <c r="C19" s="27" t="str">
        <f>G9</f>
        <v>DIAMOND A</v>
      </c>
      <c r="E19" s="29">
        <v>7</v>
      </c>
      <c r="F19" s="29"/>
      <c r="G19" s="27" t="str">
        <f>C11</f>
        <v>CATS</v>
      </c>
      <c r="I19" s="29">
        <v>3</v>
      </c>
      <c r="J19" s="29"/>
      <c r="K19" s="29"/>
    </row>
    <row r="20" spans="1:11" s="27" customFormat="1" ht="13.5" thickBot="1">
      <c r="A20" s="31"/>
      <c r="B20" s="32"/>
      <c r="C20" s="32"/>
      <c r="D20" s="32"/>
      <c r="E20" s="33"/>
      <c r="F20" s="33"/>
      <c r="G20" s="32"/>
      <c r="H20" s="32"/>
      <c r="I20" s="33"/>
      <c r="J20" s="29"/>
      <c r="K20" s="29"/>
    </row>
    <row r="21" spans="1:11" s="27" customFormat="1" ht="12.75">
      <c r="A21" s="26" t="s">
        <v>9</v>
      </c>
      <c r="C21" s="27" t="str">
        <f>C11</f>
        <v>CATS</v>
      </c>
      <c r="E21" s="29">
        <v>1</v>
      </c>
      <c r="F21" s="29"/>
      <c r="G21" s="27" t="str">
        <f>C9</f>
        <v>COMARCAL</v>
      </c>
      <c r="I21" s="29">
        <v>9</v>
      </c>
      <c r="J21" s="29"/>
      <c r="K21" s="29"/>
    </row>
    <row r="22" spans="1:11" s="27" customFormat="1" ht="12.75">
      <c r="A22" s="26"/>
      <c r="E22" s="29"/>
      <c r="F22" s="29"/>
      <c r="I22" s="29"/>
      <c r="J22" s="29"/>
      <c r="K22" s="29"/>
    </row>
    <row r="23" spans="1:11" s="27" customFormat="1" ht="12.75">
      <c r="A23" s="26"/>
      <c r="C23" s="27" t="str">
        <f>G9</f>
        <v>DIAMOND A</v>
      </c>
      <c r="E23" s="29">
        <v>6</v>
      </c>
      <c r="F23" s="29"/>
      <c r="G23" s="27" t="str">
        <f>C13</f>
        <v>BARCELONA</v>
      </c>
      <c r="I23" s="29">
        <v>4</v>
      </c>
      <c r="J23" s="29"/>
      <c r="K23" s="29"/>
    </row>
    <row r="24" spans="1:11" s="27" customFormat="1" ht="12.75">
      <c r="A24" s="26"/>
      <c r="E24" s="29"/>
      <c r="F24" s="29"/>
      <c r="I24" s="29"/>
      <c r="J24" s="29"/>
      <c r="K24" s="29"/>
    </row>
    <row r="25" spans="1:11" s="27" customFormat="1" ht="12.75">
      <c r="A25" s="26"/>
      <c r="C25" s="27" t="str">
        <f>G13</f>
        <v>BLACK BOWL</v>
      </c>
      <c r="E25" s="29">
        <v>1</v>
      </c>
      <c r="F25" s="29"/>
      <c r="G25" s="27" t="str">
        <f>G11</f>
        <v>CAT FIGUERES A</v>
      </c>
      <c r="I25" s="29">
        <v>9</v>
      </c>
      <c r="J25" s="29"/>
      <c r="K25" s="29"/>
    </row>
    <row r="26" spans="1:11" s="27" customFormat="1" ht="13.5" thickBot="1">
      <c r="A26" s="31"/>
      <c r="B26" s="32"/>
      <c r="C26" s="32"/>
      <c r="D26" s="32"/>
      <c r="E26" s="33"/>
      <c r="F26" s="33"/>
      <c r="G26" s="32"/>
      <c r="H26" s="32"/>
      <c r="I26" s="33"/>
      <c r="J26" s="29"/>
      <c r="K26" s="29"/>
    </row>
    <row r="27" spans="1:11" s="27" customFormat="1" ht="12.75">
      <c r="A27" s="26" t="s">
        <v>10</v>
      </c>
      <c r="C27" s="27" t="str">
        <f>G9</f>
        <v>DIAMOND A</v>
      </c>
      <c r="E27" s="29">
        <v>10</v>
      </c>
      <c r="F27" s="29"/>
      <c r="G27" s="27" t="str">
        <f>G13</f>
        <v>BLACK BOWL</v>
      </c>
      <c r="I27" s="29">
        <v>0</v>
      </c>
      <c r="J27" s="29"/>
      <c r="K27" s="29"/>
    </row>
    <row r="28" spans="1:9" s="27" customFormat="1" ht="12.75">
      <c r="A28" s="26"/>
      <c r="E28" s="29"/>
      <c r="I28" s="29"/>
    </row>
    <row r="29" spans="1:11" s="27" customFormat="1" ht="12.75">
      <c r="A29" s="26"/>
      <c r="C29" s="27" t="str">
        <f>G11</f>
        <v>CAT FIGUERES A</v>
      </c>
      <c r="E29" s="29">
        <v>8</v>
      </c>
      <c r="F29" s="29"/>
      <c r="G29" s="27" t="str">
        <f>C9</f>
        <v>COMARCAL</v>
      </c>
      <c r="I29" s="29">
        <v>2</v>
      </c>
      <c r="J29" s="29"/>
      <c r="K29" s="29"/>
    </row>
    <row r="30" spans="1:9" s="27" customFormat="1" ht="12.75">
      <c r="A30" s="26"/>
      <c r="E30" s="29"/>
      <c r="I30" s="29"/>
    </row>
    <row r="31" spans="1:9" s="27" customFormat="1" ht="12.75">
      <c r="A31" s="26"/>
      <c r="C31" s="27" t="str">
        <f>C11</f>
        <v>CATS</v>
      </c>
      <c r="E31" s="29">
        <v>7</v>
      </c>
      <c r="G31" s="27" t="str">
        <f>C13</f>
        <v>BARCELONA</v>
      </c>
      <c r="I31" s="29">
        <v>3</v>
      </c>
    </row>
    <row r="32" spans="1:9" s="27" customFormat="1" ht="13.5" thickBot="1">
      <c r="A32" s="31"/>
      <c r="B32" s="32"/>
      <c r="C32" s="32"/>
      <c r="D32" s="32"/>
      <c r="E32" s="33"/>
      <c r="F32" s="32"/>
      <c r="G32" s="32"/>
      <c r="H32" s="32"/>
      <c r="I32" s="33"/>
    </row>
    <row r="33" spans="1:9" s="27" customFormat="1" ht="12.75">
      <c r="A33" s="26" t="s">
        <v>11</v>
      </c>
      <c r="C33" s="27" t="str">
        <f>C9</f>
        <v>COMARCAL</v>
      </c>
      <c r="E33" s="29">
        <v>6</v>
      </c>
      <c r="G33" s="27" t="str">
        <f>C13</f>
        <v>BARCELONA</v>
      </c>
      <c r="I33" s="29">
        <v>4</v>
      </c>
    </row>
    <row r="34" spans="1:9" s="27" customFormat="1" ht="12.75">
      <c r="A34" s="26"/>
      <c r="E34" s="29"/>
      <c r="I34" s="29"/>
    </row>
    <row r="35" spans="1:9" s="27" customFormat="1" ht="12.75">
      <c r="A35" s="26"/>
      <c r="C35" s="27" t="str">
        <f>G13</f>
        <v>BLACK BOWL</v>
      </c>
      <c r="E35" s="29">
        <v>2</v>
      </c>
      <c r="G35" s="27" t="str">
        <f>C11</f>
        <v>CATS</v>
      </c>
      <c r="I35" s="29">
        <v>8</v>
      </c>
    </row>
    <row r="36" spans="1:9" s="27" customFormat="1" ht="12.75">
      <c r="A36" s="26"/>
      <c r="E36" s="29"/>
      <c r="I36" s="29"/>
    </row>
    <row r="37" spans="1:9" s="27" customFormat="1" ht="12.75">
      <c r="A37" s="26"/>
      <c r="C37" s="27" t="str">
        <f>G11</f>
        <v>CAT FIGUERES A</v>
      </c>
      <c r="E37" s="29">
        <v>8</v>
      </c>
      <c r="G37" s="27" t="str">
        <f>G9</f>
        <v>DIAMOND A</v>
      </c>
      <c r="I37" s="29">
        <v>2</v>
      </c>
    </row>
    <row r="38" spans="1:9" ht="16.5" thickBot="1">
      <c r="A38" s="23"/>
      <c r="B38" s="24"/>
      <c r="C38" s="24"/>
      <c r="D38" s="24"/>
      <c r="E38" s="24"/>
      <c r="F38" s="24"/>
      <c r="G38" s="24"/>
      <c r="H38" s="24"/>
      <c r="I38" s="24"/>
    </row>
    <row r="39" spans="1:9" ht="15.75">
      <c r="A39" s="34"/>
      <c r="B39" s="35"/>
      <c r="C39" s="35"/>
      <c r="D39" s="35"/>
      <c r="E39" s="35"/>
      <c r="F39" s="35"/>
      <c r="G39" s="35"/>
      <c r="H39" s="35"/>
      <c r="I39" s="35"/>
    </row>
    <row r="40" spans="1:9" ht="15.75">
      <c r="A40" s="34"/>
      <c r="B40" s="35"/>
      <c r="C40" s="35"/>
      <c r="D40" s="35"/>
      <c r="E40" s="35"/>
      <c r="F40" s="35"/>
      <c r="G40" s="35"/>
      <c r="H40" s="35"/>
      <c r="I40" s="35"/>
    </row>
    <row r="42" spans="1:8" s="20" customFormat="1" ht="18.75">
      <c r="A42" s="36"/>
      <c r="B42" s="37" t="s">
        <v>24</v>
      </c>
      <c r="H42" s="22"/>
    </row>
    <row r="44" spans="1:8" s="37" customFormat="1" ht="18.75">
      <c r="A44" s="38"/>
      <c r="B44" s="39" t="s">
        <v>13</v>
      </c>
      <c r="C44" s="40"/>
      <c r="D44" s="40"/>
      <c r="E44" s="41" t="s">
        <v>21</v>
      </c>
      <c r="F44" s="41" t="s">
        <v>22</v>
      </c>
      <c r="G44" s="41" t="s">
        <v>27</v>
      </c>
      <c r="H44" s="41" t="s">
        <v>2</v>
      </c>
    </row>
    <row r="45" spans="2:11" ht="21">
      <c r="B45" s="42" t="s">
        <v>32</v>
      </c>
      <c r="C45" s="43"/>
      <c r="D45" s="44"/>
      <c r="E45" s="45">
        <f>3+8+5+9+3</f>
        <v>28</v>
      </c>
      <c r="F45" s="55">
        <f>8+3+9+8+8</f>
        <v>36</v>
      </c>
      <c r="G45" s="46"/>
      <c r="H45" s="47">
        <f aca="true" t="shared" si="0" ref="H45:H50">SUM(E45:G45)</f>
        <v>64</v>
      </c>
      <c r="J45" s="1"/>
      <c r="K45" s="1"/>
    </row>
    <row r="46" spans="2:11" ht="21">
      <c r="B46" s="48" t="s">
        <v>33</v>
      </c>
      <c r="C46" s="49"/>
      <c r="D46" s="35"/>
      <c r="E46" s="45">
        <f>2+2+8+7+7</f>
        <v>26</v>
      </c>
      <c r="F46" s="55">
        <f>10+7+6+10+2</f>
        <v>35</v>
      </c>
      <c r="G46" s="50"/>
      <c r="H46" s="47">
        <f t="shared" si="0"/>
        <v>61</v>
      </c>
      <c r="J46" s="51"/>
      <c r="K46" s="51"/>
    </row>
    <row r="47" spans="2:11" ht="21">
      <c r="B47" s="42" t="s">
        <v>28</v>
      </c>
      <c r="C47" s="52"/>
      <c r="D47" s="53"/>
      <c r="E47" s="45">
        <f>7+8+10+0+1</f>
        <v>26</v>
      </c>
      <c r="F47" s="55">
        <f>2+3+1+7+8</f>
        <v>21</v>
      </c>
      <c r="G47" s="46"/>
      <c r="H47" s="47">
        <f t="shared" si="0"/>
        <v>47</v>
      </c>
      <c r="J47" s="51"/>
      <c r="K47" s="51"/>
    </row>
    <row r="48" spans="2:11" ht="21">
      <c r="B48" s="42" t="s">
        <v>56</v>
      </c>
      <c r="C48" s="52"/>
      <c r="D48" s="53"/>
      <c r="E48" s="45">
        <f>8+6+0+1+10</f>
        <v>25</v>
      </c>
      <c r="F48" s="55">
        <f>0+4+9+2+6</f>
        <v>21</v>
      </c>
      <c r="G48" s="46"/>
      <c r="H48" s="47">
        <f t="shared" si="0"/>
        <v>46</v>
      </c>
      <c r="J48" s="51"/>
      <c r="K48" s="51"/>
    </row>
    <row r="49" spans="2:11" ht="21">
      <c r="B49" s="42" t="s">
        <v>57</v>
      </c>
      <c r="C49" s="43"/>
      <c r="D49" s="44"/>
      <c r="E49" s="45">
        <f>8+2+2+10+0</f>
        <v>22</v>
      </c>
      <c r="F49" s="55">
        <f>5+7+4+3+4</f>
        <v>23</v>
      </c>
      <c r="G49" s="50"/>
      <c r="H49" s="47">
        <f t="shared" si="0"/>
        <v>45</v>
      </c>
      <c r="J49" s="51"/>
      <c r="K49" s="51"/>
    </row>
    <row r="50" spans="2:11" ht="21">
      <c r="B50" s="42" t="s">
        <v>55</v>
      </c>
      <c r="C50" s="43"/>
      <c r="D50" s="44"/>
      <c r="E50" s="45">
        <f>2+4+5+3+9</f>
        <v>23</v>
      </c>
      <c r="F50" s="55">
        <f>5+6+1+0+2</f>
        <v>14</v>
      </c>
      <c r="G50" s="46"/>
      <c r="H50" s="47">
        <f t="shared" si="0"/>
        <v>37</v>
      </c>
      <c r="J50" s="51"/>
      <c r="K50" s="51"/>
    </row>
    <row r="51" spans="3:11" ht="15.75">
      <c r="C51" s="35"/>
      <c r="D51" s="35"/>
      <c r="E51" s="51"/>
      <c r="F51" s="51"/>
      <c r="G51" s="51"/>
      <c r="H51" s="51"/>
      <c r="I51" s="51"/>
      <c r="J51" s="51"/>
      <c r="K51" s="51"/>
    </row>
    <row r="52" spans="3:11" ht="15.75">
      <c r="C52" s="35"/>
      <c r="D52" s="35"/>
      <c r="E52" s="51"/>
      <c r="F52" s="51"/>
      <c r="G52" s="51"/>
      <c r="H52" s="51"/>
      <c r="I52" s="51"/>
      <c r="J52" s="51"/>
      <c r="K52" s="51"/>
    </row>
    <row r="53" spans="3:11" ht="15.75">
      <c r="C53" s="35"/>
      <c r="D53" s="35"/>
      <c r="E53" s="51"/>
      <c r="F53" s="51"/>
      <c r="G53" s="51"/>
      <c r="H53" s="51"/>
      <c r="I53" s="51"/>
      <c r="J53" s="51"/>
      <c r="K53" s="51"/>
    </row>
    <row r="54" spans="3:11" ht="15.75">
      <c r="C54" s="35"/>
      <c r="D54" s="35"/>
      <c r="E54" s="51"/>
      <c r="F54" s="51"/>
      <c r="G54" s="51"/>
      <c r="H54" s="51"/>
      <c r="I54" s="51"/>
      <c r="J54" s="51"/>
      <c r="K54" s="51"/>
    </row>
    <row r="55" spans="3:11" ht="15.75">
      <c r="C55" s="35"/>
      <c r="D55" s="35"/>
      <c r="E55" s="51"/>
      <c r="F55" s="51"/>
      <c r="G55" s="51"/>
      <c r="H55" s="51"/>
      <c r="I55" s="51"/>
      <c r="J55" s="51"/>
      <c r="K55" s="51"/>
    </row>
    <row r="56" spans="3:11" ht="15.75">
      <c r="C56" s="35"/>
      <c r="D56" s="35"/>
      <c r="E56" s="51"/>
      <c r="F56" s="51"/>
      <c r="G56" s="51"/>
      <c r="H56" s="51"/>
      <c r="I56" s="51"/>
      <c r="J56" s="51"/>
      <c r="K56" s="51"/>
    </row>
    <row r="57" spans="3:11" ht="15.75">
      <c r="C57" s="35"/>
      <c r="D57" s="35"/>
      <c r="E57" s="51"/>
      <c r="F57" s="51"/>
      <c r="G57" s="51"/>
      <c r="H57" s="51"/>
      <c r="I57" s="51"/>
      <c r="J57" s="51"/>
      <c r="K57" s="51"/>
    </row>
    <row r="58" spans="3:11" ht="15.75">
      <c r="C58" s="35"/>
      <c r="D58" s="35"/>
      <c r="E58" s="51"/>
      <c r="F58" s="51"/>
      <c r="G58" s="51"/>
      <c r="H58" s="51"/>
      <c r="I58" s="51"/>
      <c r="J58" s="51"/>
      <c r="K58" s="51"/>
    </row>
    <row r="59" spans="3:11" ht="15.75">
      <c r="C59" s="35"/>
      <c r="D59" s="35"/>
      <c r="E59" s="51"/>
      <c r="F59" s="51"/>
      <c r="G59" s="51"/>
      <c r="H59" s="51"/>
      <c r="I59" s="51"/>
      <c r="J59" s="51"/>
      <c r="K59" s="51"/>
    </row>
    <row r="60" spans="3:11" ht="15.75">
      <c r="C60" s="35"/>
      <c r="D60" s="35"/>
      <c r="E60" s="51"/>
      <c r="F60" s="51"/>
      <c r="G60" s="51"/>
      <c r="H60" s="51"/>
      <c r="I60" s="51"/>
      <c r="J60" s="51"/>
      <c r="K60" s="51"/>
    </row>
    <row r="61" spans="3:11" ht="15.75">
      <c r="C61" s="35"/>
      <c r="D61" s="35"/>
      <c r="E61" s="51"/>
      <c r="F61" s="51"/>
      <c r="G61" s="51"/>
      <c r="H61" s="51"/>
      <c r="I61" s="51"/>
      <c r="J61" s="51"/>
      <c r="K61" s="51"/>
    </row>
    <row r="62" spans="3:11" ht="15.75">
      <c r="C62" s="35"/>
      <c r="D62" s="35"/>
      <c r="E62" s="51"/>
      <c r="F62" s="51"/>
      <c r="G62" s="51"/>
      <c r="H62" s="51"/>
      <c r="I62" s="51"/>
      <c r="J62" s="51"/>
      <c r="K62" s="51"/>
    </row>
    <row r="63" spans="3:11" ht="15.75">
      <c r="C63" s="35"/>
      <c r="D63" s="35"/>
      <c r="E63" s="51"/>
      <c r="F63" s="51"/>
      <c r="G63" s="51"/>
      <c r="H63" s="51"/>
      <c r="I63" s="51"/>
      <c r="J63" s="51"/>
      <c r="K63" s="51"/>
    </row>
    <row r="64" spans="3:11" ht="15.75">
      <c r="C64" s="35"/>
      <c r="D64" s="35"/>
      <c r="E64" s="51"/>
      <c r="F64" s="51"/>
      <c r="G64" s="51"/>
      <c r="H64" s="51"/>
      <c r="I64" s="51"/>
      <c r="J64" s="51"/>
      <c r="K64" s="51"/>
    </row>
    <row r="65" spans="4:11" ht="15.75">
      <c r="D65" s="35"/>
      <c r="E65" s="35"/>
      <c r="F65" s="35"/>
      <c r="G65" s="35"/>
      <c r="H65" s="35"/>
      <c r="I65" s="35"/>
      <c r="J65" s="35"/>
      <c r="K65" s="35"/>
    </row>
    <row r="66" spans="4:11" ht="15.75">
      <c r="D66" s="35"/>
      <c r="E66" s="35"/>
      <c r="F66" s="35"/>
      <c r="G66" s="35"/>
      <c r="H66" s="35"/>
      <c r="I66" s="35"/>
      <c r="J66" s="35"/>
      <c r="K66" s="35"/>
    </row>
    <row r="67" spans="4:11" ht="15.75">
      <c r="D67" s="35"/>
      <c r="E67" s="35"/>
      <c r="F67" s="35"/>
      <c r="G67" s="35"/>
      <c r="H67" s="35"/>
      <c r="I67" s="35"/>
      <c r="J67" s="35"/>
      <c r="K67" s="35"/>
    </row>
    <row r="68" spans="4:11" ht="15.75">
      <c r="D68" s="35"/>
      <c r="E68" s="35"/>
      <c r="F68" s="35"/>
      <c r="G68" s="35"/>
      <c r="H68" s="35"/>
      <c r="I68" s="35"/>
      <c r="J68" s="35"/>
      <c r="K68" s="35"/>
    </row>
    <row r="69" spans="4:11" ht="15.75">
      <c r="D69" s="35"/>
      <c r="E69" s="35"/>
      <c r="F69" s="35"/>
      <c r="G69" s="35"/>
      <c r="H69" s="35"/>
      <c r="I69" s="35"/>
      <c r="J69" s="35"/>
      <c r="K69" s="35"/>
    </row>
    <row r="70" spans="4:11" ht="15.75">
      <c r="D70" s="35"/>
      <c r="E70" s="35"/>
      <c r="F70" s="35"/>
      <c r="G70" s="35"/>
      <c r="H70" s="35"/>
      <c r="I70" s="35"/>
      <c r="J70" s="35"/>
      <c r="K70" s="35"/>
    </row>
    <row r="71" spans="4:11" ht="15.75">
      <c r="D71" s="35"/>
      <c r="E71" s="35"/>
      <c r="F71" s="35"/>
      <c r="G71" s="35"/>
      <c r="H71" s="35"/>
      <c r="I71" s="35"/>
      <c r="J71" s="35"/>
      <c r="K71" s="35"/>
    </row>
    <row r="72" spans="4:11" ht="15.75">
      <c r="D72" s="35"/>
      <c r="E72" s="35"/>
      <c r="F72" s="35"/>
      <c r="G72" s="35"/>
      <c r="H72" s="35"/>
      <c r="I72" s="35"/>
      <c r="J72" s="35"/>
      <c r="K72" s="35"/>
    </row>
    <row r="73" spans="4:11" ht="15.75">
      <c r="D73" s="35"/>
      <c r="E73" s="35"/>
      <c r="F73" s="35"/>
      <c r="G73" s="35"/>
      <c r="H73" s="35"/>
      <c r="I73" s="35"/>
      <c r="J73" s="35"/>
      <c r="K73" s="35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31">
      <selection activeCell="J45" sqref="J45"/>
    </sheetView>
  </sheetViews>
  <sheetFormatPr defaultColWidth="11.375" defaultRowHeight="12.75"/>
  <cols>
    <col min="1" max="1" width="11.375" style="18" customWidth="1"/>
    <col min="2" max="3" width="11.375" style="19" customWidth="1"/>
    <col min="4" max="4" width="11.625" style="19" bestFit="1" customWidth="1"/>
    <col min="5" max="10" width="11.375" style="19" customWidth="1"/>
    <col min="11" max="11" width="9.625" style="19" customWidth="1"/>
    <col min="12" max="16384" width="11.375" style="19" customWidth="1"/>
  </cols>
  <sheetData>
    <row r="1" spans="1:11" s="16" customFormat="1" ht="21">
      <c r="A1" s="15"/>
      <c r="D1" s="17" t="s">
        <v>5</v>
      </c>
      <c r="E1" s="17"/>
      <c r="F1" s="17"/>
      <c r="G1" s="17"/>
      <c r="H1" s="17"/>
      <c r="I1" s="17"/>
      <c r="J1" s="17"/>
      <c r="K1" s="17"/>
    </row>
    <row r="2" spans="1:11" s="16" customFormat="1" ht="21">
      <c r="A2" s="15"/>
      <c r="D2" s="17"/>
      <c r="E2" s="17"/>
      <c r="F2" s="17"/>
      <c r="G2" s="17"/>
      <c r="H2" s="17"/>
      <c r="I2" s="17"/>
      <c r="J2" s="17"/>
      <c r="K2" s="17"/>
    </row>
    <row r="3" spans="1:11" s="16" customFormat="1" ht="21">
      <c r="A3" s="15"/>
      <c r="D3" s="17" t="s">
        <v>58</v>
      </c>
      <c r="E3" s="17"/>
      <c r="F3" s="17"/>
      <c r="G3" s="17"/>
      <c r="H3" s="17"/>
      <c r="I3" s="17"/>
      <c r="J3" s="17"/>
      <c r="K3" s="17"/>
    </row>
    <row r="4" spans="4:11" ht="15.75">
      <c r="D4" s="20"/>
      <c r="E4" s="20"/>
      <c r="F4" s="20"/>
      <c r="G4" s="20"/>
      <c r="H4" s="20"/>
      <c r="I4" s="20"/>
      <c r="J4" s="20"/>
      <c r="K4" s="20"/>
    </row>
    <row r="5" spans="4:11" ht="21">
      <c r="D5" s="17" t="s">
        <v>31</v>
      </c>
      <c r="E5" s="20"/>
      <c r="F5" s="20"/>
      <c r="G5" s="20"/>
      <c r="H5" s="20"/>
      <c r="I5" s="20"/>
      <c r="J5" s="20"/>
      <c r="K5" s="20"/>
    </row>
    <row r="6" spans="3:11" ht="21">
      <c r="C6" s="17"/>
      <c r="D6" s="20"/>
      <c r="E6" s="20"/>
      <c r="F6" s="20"/>
      <c r="G6" s="20"/>
      <c r="H6" s="20"/>
      <c r="I6" s="20"/>
      <c r="J6" s="20"/>
      <c r="K6" s="20"/>
    </row>
    <row r="7" spans="3:11" ht="15.75">
      <c r="C7" s="20" t="s">
        <v>3</v>
      </c>
      <c r="D7" s="21">
        <v>42407</v>
      </c>
      <c r="E7" s="21"/>
      <c r="G7" s="20"/>
      <c r="H7" s="20" t="s">
        <v>25</v>
      </c>
      <c r="I7" s="22"/>
      <c r="J7" s="20"/>
      <c r="K7" s="20"/>
    </row>
    <row r="8" spans="1:11" ht="16.5" thickBot="1">
      <c r="A8" s="23"/>
      <c r="B8" s="24"/>
      <c r="C8" s="25"/>
      <c r="D8" s="25"/>
      <c r="E8" s="25"/>
      <c r="F8" s="25"/>
      <c r="G8" s="25"/>
      <c r="H8" s="25"/>
      <c r="I8" s="25"/>
      <c r="J8" s="20"/>
      <c r="K8" s="20"/>
    </row>
    <row r="9" spans="1:11" s="27" customFormat="1" ht="12.75">
      <c r="A9" s="26" t="s">
        <v>7</v>
      </c>
      <c r="C9" s="27" t="s">
        <v>34</v>
      </c>
      <c r="D9" s="28"/>
      <c r="E9" s="29">
        <v>9</v>
      </c>
      <c r="G9" s="27" t="s">
        <v>33</v>
      </c>
      <c r="I9" s="29">
        <v>1</v>
      </c>
      <c r="J9" s="28"/>
      <c r="K9" s="28"/>
    </row>
    <row r="10" spans="1:11" s="27" customFormat="1" ht="12.75">
      <c r="A10" s="26"/>
      <c r="C10" s="28"/>
      <c r="D10" s="28"/>
      <c r="E10" s="30"/>
      <c r="F10" s="28"/>
      <c r="G10" s="28"/>
      <c r="H10" s="28"/>
      <c r="I10" s="30"/>
      <c r="J10" s="28"/>
      <c r="K10" s="28"/>
    </row>
    <row r="11" spans="1:11" s="27" customFormat="1" ht="12.75">
      <c r="A11" s="26"/>
      <c r="C11" s="27" t="s">
        <v>28</v>
      </c>
      <c r="E11" s="29">
        <v>0</v>
      </c>
      <c r="F11" s="29"/>
      <c r="G11" s="27" t="s">
        <v>32</v>
      </c>
      <c r="I11" s="29">
        <v>10</v>
      </c>
      <c r="J11" s="30"/>
      <c r="K11" s="30"/>
    </row>
    <row r="12" spans="1:11" s="27" customFormat="1" ht="12.75">
      <c r="A12" s="26"/>
      <c r="E12" s="29"/>
      <c r="F12" s="29"/>
      <c r="I12" s="29"/>
      <c r="K12" s="29"/>
    </row>
    <row r="13" spans="1:11" s="27" customFormat="1" ht="12.75">
      <c r="A13" s="26"/>
      <c r="C13" s="27" t="s">
        <v>60</v>
      </c>
      <c r="E13" s="29">
        <v>7</v>
      </c>
      <c r="F13" s="29"/>
      <c r="G13" s="27" t="s">
        <v>55</v>
      </c>
      <c r="I13" s="29">
        <v>3</v>
      </c>
      <c r="J13" s="29"/>
      <c r="K13" s="29"/>
    </row>
    <row r="14" spans="1:11" s="27" customFormat="1" ht="13.5" thickBot="1">
      <c r="A14" s="31"/>
      <c r="B14" s="32"/>
      <c r="C14" s="32"/>
      <c r="D14" s="32"/>
      <c r="E14" s="33"/>
      <c r="F14" s="33"/>
      <c r="G14" s="32"/>
      <c r="H14" s="32"/>
      <c r="I14" s="33"/>
      <c r="J14" s="29"/>
      <c r="K14" s="29"/>
    </row>
    <row r="15" spans="1:11" s="27" customFormat="1" ht="12.75">
      <c r="A15" s="26" t="s">
        <v>8</v>
      </c>
      <c r="C15" s="27" t="str">
        <f>C13</f>
        <v>BARCELONA</v>
      </c>
      <c r="E15" s="29">
        <v>4</v>
      </c>
      <c r="F15" s="29"/>
      <c r="G15" s="27" t="str">
        <f>G11</f>
        <v>CAT FIGUERES A</v>
      </c>
      <c r="I15" s="29">
        <v>6</v>
      </c>
      <c r="J15" s="29"/>
      <c r="K15" s="29"/>
    </row>
    <row r="16" spans="1:11" s="27" customFormat="1" ht="12.75">
      <c r="A16" s="26"/>
      <c r="E16" s="29"/>
      <c r="F16" s="29"/>
      <c r="I16" s="29"/>
      <c r="J16" s="29"/>
      <c r="K16" s="29"/>
    </row>
    <row r="17" spans="1:11" s="27" customFormat="1" ht="12.75">
      <c r="A17" s="26"/>
      <c r="C17" s="27" t="str">
        <f>C9</f>
        <v>COMARCAL</v>
      </c>
      <c r="E17" s="29">
        <v>8</v>
      </c>
      <c r="F17" s="29"/>
      <c r="G17" s="27" t="str">
        <f>G13</f>
        <v>BLACK BOWL</v>
      </c>
      <c r="I17" s="29">
        <v>2</v>
      </c>
      <c r="J17" s="29"/>
      <c r="K17" s="29"/>
    </row>
    <row r="18" spans="1:11" s="27" customFormat="1" ht="12.75">
      <c r="A18" s="26"/>
      <c r="E18" s="29"/>
      <c r="F18" s="29"/>
      <c r="I18" s="29"/>
      <c r="J18" s="29"/>
      <c r="K18" s="29"/>
    </row>
    <row r="19" spans="1:11" s="27" customFormat="1" ht="12.75">
      <c r="A19" s="26"/>
      <c r="C19" s="27" t="str">
        <f>G9</f>
        <v>DIAMOND A</v>
      </c>
      <c r="E19" s="29">
        <v>6</v>
      </c>
      <c r="F19" s="29"/>
      <c r="G19" s="27" t="str">
        <f>C11</f>
        <v>CATS</v>
      </c>
      <c r="I19" s="29">
        <v>4</v>
      </c>
      <c r="J19" s="29"/>
      <c r="K19" s="29"/>
    </row>
    <row r="20" spans="1:11" s="27" customFormat="1" ht="13.5" thickBot="1">
      <c r="A20" s="31"/>
      <c r="B20" s="32"/>
      <c r="C20" s="32"/>
      <c r="D20" s="32"/>
      <c r="E20" s="33"/>
      <c r="F20" s="33"/>
      <c r="G20" s="32"/>
      <c r="H20" s="32"/>
      <c r="I20" s="33"/>
      <c r="J20" s="29"/>
      <c r="K20" s="29"/>
    </row>
    <row r="21" spans="1:11" s="27" customFormat="1" ht="12.75">
      <c r="A21" s="26" t="s">
        <v>9</v>
      </c>
      <c r="C21" s="27" t="str">
        <f>C11</f>
        <v>CATS</v>
      </c>
      <c r="E21" s="29">
        <v>4</v>
      </c>
      <c r="F21" s="29"/>
      <c r="G21" s="27" t="str">
        <f>C9</f>
        <v>COMARCAL</v>
      </c>
      <c r="I21" s="29">
        <v>6</v>
      </c>
      <c r="J21" s="29"/>
      <c r="K21" s="29"/>
    </row>
    <row r="22" spans="1:11" s="27" customFormat="1" ht="12.75">
      <c r="A22" s="26"/>
      <c r="E22" s="29"/>
      <c r="F22" s="29"/>
      <c r="I22" s="29"/>
      <c r="J22" s="29"/>
      <c r="K22" s="29"/>
    </row>
    <row r="23" spans="1:11" s="27" customFormat="1" ht="12.75">
      <c r="A23" s="26"/>
      <c r="C23" s="27" t="str">
        <f>G9</f>
        <v>DIAMOND A</v>
      </c>
      <c r="E23" s="29">
        <v>0</v>
      </c>
      <c r="F23" s="29"/>
      <c r="G23" s="27" t="str">
        <f>C13</f>
        <v>BARCELONA</v>
      </c>
      <c r="I23" s="29">
        <v>10</v>
      </c>
      <c r="J23" s="29"/>
      <c r="K23" s="29"/>
    </row>
    <row r="24" spans="1:11" s="27" customFormat="1" ht="12.75">
      <c r="A24" s="26"/>
      <c r="E24" s="29"/>
      <c r="F24" s="29"/>
      <c r="I24" s="29"/>
      <c r="J24" s="29"/>
      <c r="K24" s="29"/>
    </row>
    <row r="25" spans="1:11" s="27" customFormat="1" ht="12.75">
      <c r="A25" s="26"/>
      <c r="C25" s="27" t="str">
        <f>G13</f>
        <v>BLACK BOWL</v>
      </c>
      <c r="E25" s="29">
        <v>1</v>
      </c>
      <c r="F25" s="29"/>
      <c r="G25" s="27" t="str">
        <f>G11</f>
        <v>CAT FIGUERES A</v>
      </c>
      <c r="I25" s="29">
        <v>9</v>
      </c>
      <c r="J25" s="29"/>
      <c r="K25" s="29"/>
    </row>
    <row r="26" spans="1:11" s="27" customFormat="1" ht="13.5" thickBot="1">
      <c r="A26" s="31"/>
      <c r="B26" s="32"/>
      <c r="C26" s="32"/>
      <c r="D26" s="32"/>
      <c r="E26" s="33"/>
      <c r="F26" s="33"/>
      <c r="G26" s="32"/>
      <c r="H26" s="32"/>
      <c r="I26" s="33"/>
      <c r="J26" s="29"/>
      <c r="K26" s="29"/>
    </row>
    <row r="27" spans="1:11" s="27" customFormat="1" ht="17.25" customHeight="1">
      <c r="A27" s="26" t="s">
        <v>10</v>
      </c>
      <c r="C27" s="27" t="str">
        <f>G9</f>
        <v>DIAMOND A</v>
      </c>
      <c r="E27" s="29">
        <v>10</v>
      </c>
      <c r="F27" s="29"/>
      <c r="G27" s="27" t="str">
        <f>G13</f>
        <v>BLACK BOWL</v>
      </c>
      <c r="I27" s="29">
        <v>0</v>
      </c>
      <c r="J27" s="49"/>
      <c r="K27" s="29"/>
    </row>
    <row r="28" spans="1:9" s="27" customFormat="1" ht="12.75">
      <c r="A28" s="26"/>
      <c r="E28" s="29"/>
      <c r="I28" s="29"/>
    </row>
    <row r="29" spans="1:11" s="27" customFormat="1" ht="12.75">
      <c r="A29" s="26"/>
      <c r="C29" s="27" t="str">
        <f>G11</f>
        <v>CAT FIGUERES A</v>
      </c>
      <c r="E29" s="29">
        <v>1</v>
      </c>
      <c r="F29" s="29"/>
      <c r="G29" s="27" t="str">
        <f>C9</f>
        <v>COMARCAL</v>
      </c>
      <c r="I29" s="29">
        <v>9</v>
      </c>
      <c r="J29" s="29"/>
      <c r="K29" s="29"/>
    </row>
    <row r="30" spans="1:9" s="27" customFormat="1" ht="12.75">
      <c r="A30" s="26"/>
      <c r="E30" s="29"/>
      <c r="I30" s="29"/>
    </row>
    <row r="31" spans="1:9" s="27" customFormat="1" ht="12.75">
      <c r="A31" s="26"/>
      <c r="C31" s="27" t="str">
        <f>C11</f>
        <v>CATS</v>
      </c>
      <c r="E31" s="29">
        <v>7</v>
      </c>
      <c r="G31" s="27" t="str">
        <f>C13</f>
        <v>BARCELONA</v>
      </c>
      <c r="I31" s="29">
        <v>3</v>
      </c>
    </row>
    <row r="32" spans="1:9" s="27" customFormat="1" ht="13.5" thickBot="1">
      <c r="A32" s="31"/>
      <c r="B32" s="32"/>
      <c r="C32" s="32"/>
      <c r="D32" s="32"/>
      <c r="E32" s="33"/>
      <c r="F32" s="32"/>
      <c r="G32" s="32"/>
      <c r="H32" s="32"/>
      <c r="I32" s="33"/>
    </row>
    <row r="33" spans="1:9" s="27" customFormat="1" ht="12.75">
      <c r="A33" s="26" t="s">
        <v>11</v>
      </c>
      <c r="C33" s="27" t="str">
        <f>C9</f>
        <v>COMARCAL</v>
      </c>
      <c r="E33" s="29">
        <v>4</v>
      </c>
      <c r="G33" s="27" t="str">
        <f>C13</f>
        <v>BARCELONA</v>
      </c>
      <c r="I33" s="29">
        <v>6</v>
      </c>
    </row>
    <row r="34" spans="1:9" s="27" customFormat="1" ht="12.75">
      <c r="A34" s="26"/>
      <c r="E34" s="29"/>
      <c r="I34" s="29"/>
    </row>
    <row r="35" spans="1:9" s="27" customFormat="1" ht="12.75">
      <c r="A35" s="26"/>
      <c r="C35" s="27" t="str">
        <f>G13</f>
        <v>BLACK BOWL</v>
      </c>
      <c r="E35" s="29">
        <v>5</v>
      </c>
      <c r="G35" s="27" t="str">
        <f>C11</f>
        <v>CATS</v>
      </c>
      <c r="I35" s="29">
        <v>5</v>
      </c>
    </row>
    <row r="36" spans="1:9" s="27" customFormat="1" ht="12.75">
      <c r="A36" s="26"/>
      <c r="E36" s="29"/>
      <c r="I36" s="29"/>
    </row>
    <row r="37" spans="1:9" s="27" customFormat="1" ht="12.75">
      <c r="A37" s="26"/>
      <c r="C37" s="27" t="str">
        <f>G11</f>
        <v>CAT FIGUERES A</v>
      </c>
      <c r="E37" s="29">
        <v>8</v>
      </c>
      <c r="G37" s="27" t="str">
        <f>G9</f>
        <v>DIAMOND A</v>
      </c>
      <c r="I37" s="29">
        <v>2</v>
      </c>
    </row>
    <row r="38" spans="1:9" ht="16.5" thickBot="1">
      <c r="A38" s="23"/>
      <c r="B38" s="24"/>
      <c r="C38" s="24"/>
      <c r="D38" s="24"/>
      <c r="E38" s="24"/>
      <c r="F38" s="24"/>
      <c r="G38" s="24"/>
      <c r="H38" s="24"/>
      <c r="I38" s="24"/>
    </row>
    <row r="39" spans="1:9" ht="15.75">
      <c r="A39" s="34"/>
      <c r="B39" s="35"/>
      <c r="C39" s="35"/>
      <c r="D39" s="35"/>
      <c r="E39" s="35"/>
      <c r="F39" s="35"/>
      <c r="G39" s="35"/>
      <c r="H39" s="35"/>
      <c r="I39" s="35"/>
    </row>
    <row r="40" spans="1:9" ht="15.75">
      <c r="A40" s="34"/>
      <c r="B40" s="35"/>
      <c r="C40" s="35"/>
      <c r="D40" s="35"/>
      <c r="E40" s="35"/>
      <c r="F40" s="35"/>
      <c r="G40" s="35"/>
      <c r="H40" s="35"/>
      <c r="I40" s="35"/>
    </row>
    <row r="42" spans="1:8" s="20" customFormat="1" ht="18.75">
      <c r="A42" s="36"/>
      <c r="B42" s="37" t="s">
        <v>26</v>
      </c>
      <c r="H42" s="22"/>
    </row>
    <row r="44" spans="1:8" s="37" customFormat="1" ht="18.75">
      <c r="A44" s="38"/>
      <c r="B44" s="39" t="s">
        <v>13</v>
      </c>
      <c r="C44" s="40"/>
      <c r="D44" s="40"/>
      <c r="E44" s="41" t="s">
        <v>21</v>
      </c>
      <c r="F44" s="41" t="s">
        <v>22</v>
      </c>
      <c r="G44" s="41" t="s">
        <v>27</v>
      </c>
      <c r="H44" s="41" t="s">
        <v>2</v>
      </c>
    </row>
    <row r="45" spans="2:11" ht="21">
      <c r="B45" s="42" t="s">
        <v>32</v>
      </c>
      <c r="C45" s="43"/>
      <c r="D45" s="44"/>
      <c r="E45" s="45">
        <f>3+8+5+9+3</f>
        <v>28</v>
      </c>
      <c r="F45" s="55">
        <f>8+3+9+8+8</f>
        <v>36</v>
      </c>
      <c r="G45" s="45">
        <f>10+6+9+1+8</f>
        <v>34</v>
      </c>
      <c r="H45" s="47">
        <f aca="true" t="shared" si="0" ref="H45:H50">SUM(E45:G45)</f>
        <v>98</v>
      </c>
      <c r="J45" s="1"/>
      <c r="K45" s="1"/>
    </row>
    <row r="46" spans="2:11" ht="21">
      <c r="B46" s="48" t="s">
        <v>56</v>
      </c>
      <c r="C46" s="35"/>
      <c r="D46" s="51"/>
      <c r="E46" s="45">
        <f>8+6+0+1+10</f>
        <v>25</v>
      </c>
      <c r="F46" s="55">
        <f>0+4+9+2+6</f>
        <v>21</v>
      </c>
      <c r="G46" s="45">
        <f>9+8+6+9+4</f>
        <v>36</v>
      </c>
      <c r="H46" s="47">
        <f t="shared" si="0"/>
        <v>82</v>
      </c>
      <c r="J46" s="51"/>
      <c r="K46" s="51"/>
    </row>
    <row r="47" spans="2:11" ht="21">
      <c r="B47" s="42" t="s">
        <v>33</v>
      </c>
      <c r="C47" s="43"/>
      <c r="D47" s="44"/>
      <c r="E47" s="45">
        <f>2+2+8+7+7</f>
        <v>26</v>
      </c>
      <c r="F47" s="55">
        <f>10+7+6+10+2</f>
        <v>35</v>
      </c>
      <c r="G47" s="45">
        <f>1+6+0+10+2</f>
        <v>19</v>
      </c>
      <c r="H47" s="47">
        <f t="shared" si="0"/>
        <v>80</v>
      </c>
      <c r="J47" s="51"/>
      <c r="K47" s="51"/>
    </row>
    <row r="48" spans="2:11" ht="21">
      <c r="B48" s="42" t="s">
        <v>57</v>
      </c>
      <c r="C48" s="43"/>
      <c r="D48" s="44"/>
      <c r="E48" s="45">
        <f>8+2+2+10+0</f>
        <v>22</v>
      </c>
      <c r="F48" s="55">
        <f>5+7+4+3+4</f>
        <v>23</v>
      </c>
      <c r="G48" s="45">
        <f>7+4+10+3+6</f>
        <v>30</v>
      </c>
      <c r="H48" s="47">
        <f t="shared" si="0"/>
        <v>75</v>
      </c>
      <c r="J48" s="51"/>
      <c r="K48" s="51"/>
    </row>
    <row r="49" spans="2:11" ht="21">
      <c r="B49" s="42" t="s">
        <v>28</v>
      </c>
      <c r="C49" s="52"/>
      <c r="D49" s="53"/>
      <c r="E49" s="45">
        <f>7+8+10+0+1</f>
        <v>26</v>
      </c>
      <c r="F49" s="55">
        <f>2+3+1+7+8</f>
        <v>21</v>
      </c>
      <c r="G49" s="45">
        <f>0+4+4+7+5</f>
        <v>20</v>
      </c>
      <c r="H49" s="47">
        <f t="shared" si="0"/>
        <v>67</v>
      </c>
      <c r="J49" s="51"/>
      <c r="K49" s="51"/>
    </row>
    <row r="50" spans="2:11" ht="21">
      <c r="B50" s="42" t="s">
        <v>55</v>
      </c>
      <c r="C50" s="43"/>
      <c r="D50" s="44"/>
      <c r="E50" s="45">
        <f>2+4+5+3+9</f>
        <v>23</v>
      </c>
      <c r="F50" s="55">
        <f>5+6+1+0+2</f>
        <v>14</v>
      </c>
      <c r="G50" s="45">
        <f>3+2+1+0+5</f>
        <v>11</v>
      </c>
      <c r="H50" s="47">
        <f t="shared" si="0"/>
        <v>48</v>
      </c>
      <c r="J50" s="51"/>
      <c r="K50" s="51"/>
    </row>
    <row r="51" spans="3:11" ht="15.75">
      <c r="C51" s="35"/>
      <c r="D51" s="35"/>
      <c r="E51" s="51"/>
      <c r="F51" s="51"/>
      <c r="G51" s="51"/>
      <c r="H51" s="51"/>
      <c r="I51" s="51"/>
      <c r="J51" s="51"/>
      <c r="K51" s="51"/>
    </row>
    <row r="52" spans="3:11" ht="15.75">
      <c r="C52" s="35"/>
      <c r="D52" s="35"/>
      <c r="E52" s="51"/>
      <c r="F52" s="51"/>
      <c r="G52" s="51"/>
      <c r="H52" s="51"/>
      <c r="I52" s="51"/>
      <c r="J52" s="51"/>
      <c r="K52" s="51"/>
    </row>
    <row r="53" spans="3:11" ht="15.75">
      <c r="C53" s="35"/>
      <c r="D53" s="35"/>
      <c r="E53" s="51"/>
      <c r="F53" s="51"/>
      <c r="G53" s="51"/>
      <c r="H53" s="51"/>
      <c r="I53" s="51"/>
      <c r="J53" s="51"/>
      <c r="K53" s="51"/>
    </row>
    <row r="54" spans="3:11" ht="15.75">
      <c r="C54" s="35"/>
      <c r="D54" s="35"/>
      <c r="E54" s="51"/>
      <c r="F54" s="51"/>
      <c r="G54" s="51"/>
      <c r="H54" s="51"/>
      <c r="I54" s="51"/>
      <c r="J54" s="51"/>
      <c r="K54" s="51"/>
    </row>
    <row r="55" spans="3:11" ht="15.75">
      <c r="C55" s="35"/>
      <c r="D55" s="35"/>
      <c r="E55" s="51"/>
      <c r="F55" s="51"/>
      <c r="G55" s="51"/>
      <c r="H55" s="51"/>
      <c r="I55" s="51"/>
      <c r="J55" s="51"/>
      <c r="K55" s="51"/>
    </row>
    <row r="56" spans="3:11" ht="15.75">
      <c r="C56" s="35"/>
      <c r="D56" s="35"/>
      <c r="E56" s="51"/>
      <c r="F56" s="51"/>
      <c r="G56" s="51"/>
      <c r="H56" s="51"/>
      <c r="I56" s="51"/>
      <c r="J56" s="51"/>
      <c r="K56" s="51"/>
    </row>
    <row r="57" spans="3:11" ht="15.75">
      <c r="C57" s="35"/>
      <c r="D57" s="35"/>
      <c r="E57" s="51"/>
      <c r="F57" s="51"/>
      <c r="G57" s="51"/>
      <c r="H57" s="51"/>
      <c r="I57" s="51"/>
      <c r="J57" s="51"/>
      <c r="K57" s="51"/>
    </row>
    <row r="58" spans="3:11" ht="15.75">
      <c r="C58" s="35"/>
      <c r="D58" s="35"/>
      <c r="E58" s="51"/>
      <c r="F58" s="51"/>
      <c r="G58" s="51"/>
      <c r="H58" s="51"/>
      <c r="I58" s="51"/>
      <c r="J58" s="51"/>
      <c r="K58" s="51"/>
    </row>
    <row r="59" spans="3:11" ht="15.75">
      <c r="C59" s="35"/>
      <c r="D59" s="35"/>
      <c r="E59" s="51"/>
      <c r="F59" s="51"/>
      <c r="G59" s="51"/>
      <c r="H59" s="51"/>
      <c r="I59" s="51"/>
      <c r="J59" s="51"/>
      <c r="K59" s="51"/>
    </row>
    <row r="60" spans="3:11" ht="15.75">
      <c r="C60" s="35"/>
      <c r="D60" s="35"/>
      <c r="E60" s="51"/>
      <c r="F60" s="51"/>
      <c r="G60" s="51"/>
      <c r="H60" s="51"/>
      <c r="I60" s="51"/>
      <c r="J60" s="51"/>
      <c r="K60" s="51"/>
    </row>
    <row r="61" spans="3:11" ht="15.75">
      <c r="C61" s="35"/>
      <c r="D61" s="35"/>
      <c r="E61" s="51"/>
      <c r="F61" s="51"/>
      <c r="G61" s="51"/>
      <c r="H61" s="51"/>
      <c r="I61" s="51"/>
      <c r="J61" s="51"/>
      <c r="K61" s="51"/>
    </row>
    <row r="62" spans="3:11" ht="15.75">
      <c r="C62" s="35"/>
      <c r="D62" s="35"/>
      <c r="E62" s="51"/>
      <c r="F62" s="51"/>
      <c r="G62" s="51"/>
      <c r="H62" s="51"/>
      <c r="I62" s="51"/>
      <c r="J62" s="51"/>
      <c r="K62" s="51"/>
    </row>
    <row r="63" spans="3:11" ht="15.75">
      <c r="C63" s="35"/>
      <c r="D63" s="35"/>
      <c r="E63" s="51"/>
      <c r="F63" s="51"/>
      <c r="G63" s="51"/>
      <c r="H63" s="51"/>
      <c r="I63" s="51"/>
      <c r="J63" s="51"/>
      <c r="K63" s="51"/>
    </row>
    <row r="64" spans="3:11" ht="15.75">
      <c r="C64" s="35"/>
      <c r="D64" s="35"/>
      <c r="E64" s="51"/>
      <c r="F64" s="51"/>
      <c r="G64" s="51"/>
      <c r="H64" s="51"/>
      <c r="I64" s="51"/>
      <c r="J64" s="51"/>
      <c r="K64" s="51"/>
    </row>
    <row r="65" spans="4:11" ht="15.75">
      <c r="D65" s="35"/>
      <c r="E65" s="35"/>
      <c r="F65" s="35"/>
      <c r="G65" s="35"/>
      <c r="H65" s="35"/>
      <c r="I65" s="35"/>
      <c r="J65" s="35"/>
      <c r="K65" s="35"/>
    </row>
    <row r="66" spans="4:11" ht="15.75">
      <c r="D66" s="35"/>
      <c r="E66" s="35"/>
      <c r="F66" s="35"/>
      <c r="G66" s="35"/>
      <c r="H66" s="35"/>
      <c r="I66" s="35"/>
      <c r="J66" s="35"/>
      <c r="K66" s="35"/>
    </row>
    <row r="67" spans="4:11" ht="15.75">
      <c r="D67" s="35"/>
      <c r="E67" s="35"/>
      <c r="F67" s="35"/>
      <c r="G67" s="35"/>
      <c r="H67" s="35"/>
      <c r="I67" s="35"/>
      <c r="J67" s="35"/>
      <c r="K67" s="35"/>
    </row>
    <row r="68" spans="4:11" ht="15.75">
      <c r="D68" s="35"/>
      <c r="E68" s="35"/>
      <c r="F68" s="35"/>
      <c r="G68" s="35"/>
      <c r="H68" s="35"/>
      <c r="I68" s="35"/>
      <c r="J68" s="35"/>
      <c r="K68" s="35"/>
    </row>
    <row r="69" spans="4:11" ht="15.75">
      <c r="D69" s="35"/>
      <c r="E69" s="35"/>
      <c r="F69" s="35"/>
      <c r="G69" s="35"/>
      <c r="H69" s="35"/>
      <c r="I69" s="35"/>
      <c r="J69" s="35"/>
      <c r="K69" s="35"/>
    </row>
    <row r="70" spans="4:11" ht="15.75">
      <c r="D70" s="35"/>
      <c r="E70" s="35"/>
      <c r="F70" s="35"/>
      <c r="G70" s="35"/>
      <c r="H70" s="35"/>
      <c r="I70" s="35"/>
      <c r="J70" s="35"/>
      <c r="K70" s="35"/>
    </row>
    <row r="71" spans="4:11" ht="15.75">
      <c r="D71" s="35"/>
      <c r="E71" s="35"/>
      <c r="F71" s="35"/>
      <c r="G71" s="35"/>
      <c r="H71" s="35"/>
      <c r="I71" s="35"/>
      <c r="J71" s="35"/>
      <c r="K71" s="35"/>
    </row>
    <row r="72" spans="4:11" ht="15.75">
      <c r="D72" s="35"/>
      <c r="E72" s="35"/>
      <c r="F72" s="35"/>
      <c r="G72" s="35"/>
      <c r="H72" s="35"/>
      <c r="I72" s="35"/>
      <c r="J72" s="35"/>
      <c r="K72" s="35"/>
    </row>
    <row r="73" spans="4:11" ht="15.75">
      <c r="D73" s="35"/>
      <c r="E73" s="35"/>
      <c r="F73" s="35"/>
      <c r="G73" s="35"/>
      <c r="H73" s="35"/>
      <c r="I73" s="35"/>
      <c r="J73" s="35"/>
      <c r="K73" s="35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AQ10" sqref="AQ10"/>
    </sheetView>
  </sheetViews>
  <sheetFormatPr defaultColWidth="9.625" defaultRowHeight="12.75"/>
  <cols>
    <col min="1" max="1" width="3.875" style="11" customWidth="1"/>
    <col min="2" max="2" width="5.00390625" style="9" customWidth="1"/>
    <col min="3" max="3" width="28.125" style="9" customWidth="1"/>
    <col min="4" max="4" width="11.375" style="9" bestFit="1" customWidth="1"/>
    <col min="5" max="13" width="3.50390625" style="9" hidden="1" customWidth="1"/>
    <col min="14" max="14" width="3.50390625" style="58" hidden="1" customWidth="1"/>
    <col min="15" max="24" width="3.50390625" style="9" hidden="1" customWidth="1"/>
    <col min="25" max="34" width="3.625" style="9" hidden="1" customWidth="1"/>
    <col min="35" max="35" width="5.50390625" style="9" bestFit="1" customWidth="1"/>
    <col min="36" max="36" width="5.625" style="9" bestFit="1" customWidth="1"/>
    <col min="37" max="37" width="5.50390625" style="9" bestFit="1" customWidth="1"/>
    <col min="38" max="38" width="5.625" style="9" bestFit="1" customWidth="1"/>
    <col min="39" max="39" width="7.625" style="9" bestFit="1" customWidth="1"/>
    <col min="40" max="40" width="10.375" style="9" bestFit="1" customWidth="1"/>
    <col min="41" max="41" width="6.625" style="9" bestFit="1" customWidth="1"/>
    <col min="42" max="16384" width="9.625" style="9" customWidth="1"/>
  </cols>
  <sheetData>
    <row r="1" spans="1:39" s="2" customFormat="1" ht="15.75">
      <c r="A1" s="1"/>
      <c r="C1" s="2" t="s">
        <v>4</v>
      </c>
      <c r="N1" s="56"/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1269</v>
      </c>
      <c r="C4" s="7" t="s">
        <v>68</v>
      </c>
      <c r="D4" s="7" t="s">
        <v>32</v>
      </c>
      <c r="E4" s="7"/>
      <c r="F4" s="7"/>
      <c r="G4" s="7"/>
      <c r="H4" s="7"/>
      <c r="I4" s="7"/>
      <c r="J4" s="7"/>
      <c r="K4" s="7"/>
      <c r="L4" s="7"/>
      <c r="M4" s="7"/>
      <c r="N4" s="57"/>
      <c r="O4" s="7"/>
      <c r="P4" s="7"/>
      <c r="Q4" s="7"/>
      <c r="R4" s="7"/>
      <c r="S4" s="7">
        <v>224</v>
      </c>
      <c r="T4" s="7">
        <v>180</v>
      </c>
      <c r="U4" s="7">
        <v>216</v>
      </c>
      <c r="V4" s="7">
        <v>202</v>
      </c>
      <c r="W4" s="7">
        <v>231</v>
      </c>
      <c r="X4" s="7">
        <v>206</v>
      </c>
      <c r="Y4" s="7"/>
      <c r="Z4" s="7"/>
      <c r="AA4" s="7"/>
      <c r="AB4" s="7"/>
      <c r="AC4" s="7"/>
      <c r="AD4" s="7"/>
      <c r="AE4" s="7"/>
      <c r="AF4" s="7"/>
      <c r="AG4" s="7">
        <v>187</v>
      </c>
      <c r="AH4" s="7">
        <v>203</v>
      </c>
      <c r="AI4" s="6">
        <f aca="true" t="shared" si="0" ref="AI4:AI36">SUM(E4:N4)</f>
        <v>0</v>
      </c>
      <c r="AJ4" s="6">
        <f aca="true" t="shared" si="1" ref="AJ4:AJ36">SUM(O4:X4)</f>
        <v>1259</v>
      </c>
      <c r="AK4" s="6">
        <f aca="true" t="shared" si="2" ref="AK4:AK36">SUM(Y4:AH4)</f>
        <v>390</v>
      </c>
      <c r="AL4" s="6">
        <f aca="true" t="shared" si="3" ref="AL4:AL36">SUM(AI4:AK4)</f>
        <v>1649</v>
      </c>
      <c r="AM4" s="6">
        <f aca="true" t="shared" si="4" ref="AM4:AM36">COUNT(E4:AH4)</f>
        <v>8</v>
      </c>
      <c r="AN4" s="8">
        <f aca="true" t="shared" si="5" ref="AN4:AN36">(AL4/AM4)</f>
        <v>206.125</v>
      </c>
    </row>
    <row r="5" spans="1:40" ht="12.75">
      <c r="A5" s="6">
        <v>2</v>
      </c>
      <c r="B5" s="7">
        <v>45</v>
      </c>
      <c r="C5" s="7" t="s">
        <v>71</v>
      </c>
      <c r="D5" s="7" t="s">
        <v>34</v>
      </c>
      <c r="E5" s="7"/>
      <c r="F5" s="7"/>
      <c r="G5" s="7"/>
      <c r="H5" s="7"/>
      <c r="I5" s="7"/>
      <c r="J5" s="7"/>
      <c r="K5" s="7"/>
      <c r="L5" s="7"/>
      <c r="M5" s="7"/>
      <c r="N5" s="57"/>
      <c r="O5" s="7"/>
      <c r="P5" s="7"/>
      <c r="Q5" s="7"/>
      <c r="R5" s="7"/>
      <c r="S5" s="7"/>
      <c r="T5" s="7"/>
      <c r="U5" s="7"/>
      <c r="V5" s="7"/>
      <c r="W5" s="7"/>
      <c r="X5" s="7"/>
      <c r="Y5" s="7">
        <v>192</v>
      </c>
      <c r="Z5" s="7">
        <v>151</v>
      </c>
      <c r="AA5" s="7">
        <v>226</v>
      </c>
      <c r="AB5" s="7"/>
      <c r="AC5" s="7"/>
      <c r="AD5" s="7">
        <v>213</v>
      </c>
      <c r="AE5" s="7">
        <v>238</v>
      </c>
      <c r="AF5" s="7">
        <v>217</v>
      </c>
      <c r="AG5" s="7">
        <v>179</v>
      </c>
      <c r="AH5" s="7">
        <v>199</v>
      </c>
      <c r="AI5" s="6">
        <f t="shared" si="0"/>
        <v>0</v>
      </c>
      <c r="AJ5" s="6">
        <f t="shared" si="1"/>
        <v>0</v>
      </c>
      <c r="AK5" s="6">
        <f t="shared" si="2"/>
        <v>1615</v>
      </c>
      <c r="AL5" s="6">
        <f t="shared" si="3"/>
        <v>1615</v>
      </c>
      <c r="AM5" s="6">
        <f t="shared" si="4"/>
        <v>8</v>
      </c>
      <c r="AN5" s="8">
        <f t="shared" si="5"/>
        <v>201.875</v>
      </c>
    </row>
    <row r="6" spans="1:40" ht="12.75">
      <c r="A6" s="6">
        <v>3</v>
      </c>
      <c r="B6" s="7">
        <v>1576</v>
      </c>
      <c r="C6" s="7" t="s">
        <v>30</v>
      </c>
      <c r="D6" s="7" t="s">
        <v>28</v>
      </c>
      <c r="E6" s="7">
        <v>217</v>
      </c>
      <c r="F6" s="7">
        <v>244</v>
      </c>
      <c r="G6" s="7">
        <v>204</v>
      </c>
      <c r="H6" s="7">
        <v>175</v>
      </c>
      <c r="I6" s="7">
        <v>221</v>
      </c>
      <c r="J6" s="7">
        <v>190</v>
      </c>
      <c r="K6" s="7">
        <v>164</v>
      </c>
      <c r="L6" s="7">
        <v>151</v>
      </c>
      <c r="M6" s="7">
        <v>170</v>
      </c>
      <c r="N6" s="57">
        <v>203</v>
      </c>
      <c r="O6" s="7">
        <v>175</v>
      </c>
      <c r="P6" s="7">
        <v>181</v>
      </c>
      <c r="Q6" s="7">
        <v>245</v>
      </c>
      <c r="R6" s="7">
        <v>159</v>
      </c>
      <c r="S6" s="7">
        <v>195</v>
      </c>
      <c r="T6" s="7">
        <v>179</v>
      </c>
      <c r="U6" s="7">
        <v>209</v>
      </c>
      <c r="V6" s="7">
        <v>200</v>
      </c>
      <c r="W6" s="7"/>
      <c r="X6" s="7"/>
      <c r="Y6" s="7">
        <v>149</v>
      </c>
      <c r="Z6" s="7">
        <v>201</v>
      </c>
      <c r="AA6" s="7">
        <v>174</v>
      </c>
      <c r="AB6" s="7">
        <v>235</v>
      </c>
      <c r="AC6" s="7">
        <v>209</v>
      </c>
      <c r="AD6" s="7">
        <v>256</v>
      </c>
      <c r="AE6" s="7">
        <v>216</v>
      </c>
      <c r="AF6" s="7">
        <v>174</v>
      </c>
      <c r="AG6" s="7">
        <v>152</v>
      </c>
      <c r="AH6" s="7">
        <v>180</v>
      </c>
      <c r="AI6" s="6">
        <f t="shared" si="0"/>
        <v>1939</v>
      </c>
      <c r="AJ6" s="6">
        <f t="shared" si="1"/>
        <v>1543</v>
      </c>
      <c r="AK6" s="6">
        <f t="shared" si="2"/>
        <v>1946</v>
      </c>
      <c r="AL6" s="6">
        <f t="shared" si="3"/>
        <v>5428</v>
      </c>
      <c r="AM6" s="6">
        <f t="shared" si="4"/>
        <v>28</v>
      </c>
      <c r="AN6" s="8">
        <f t="shared" si="5"/>
        <v>193.85714285714286</v>
      </c>
    </row>
    <row r="7" spans="1:40" ht="12.75">
      <c r="A7" s="6">
        <v>4</v>
      </c>
      <c r="B7" s="7">
        <v>3419</v>
      </c>
      <c r="C7" s="7" t="s">
        <v>72</v>
      </c>
      <c r="D7" s="7" t="s">
        <v>32</v>
      </c>
      <c r="E7" s="7">
        <v>147</v>
      </c>
      <c r="F7" s="7">
        <v>193</v>
      </c>
      <c r="G7" s="7">
        <v>180</v>
      </c>
      <c r="H7" s="7">
        <v>214</v>
      </c>
      <c r="I7" s="7">
        <v>146</v>
      </c>
      <c r="J7" s="7">
        <v>202</v>
      </c>
      <c r="K7" s="7">
        <v>213</v>
      </c>
      <c r="L7" s="7">
        <v>275</v>
      </c>
      <c r="M7" s="7">
        <v>192</v>
      </c>
      <c r="N7" s="57">
        <v>178</v>
      </c>
      <c r="O7" s="7">
        <v>226</v>
      </c>
      <c r="P7" s="7">
        <v>178</v>
      </c>
      <c r="Q7" s="7">
        <v>167</v>
      </c>
      <c r="R7" s="7">
        <v>190</v>
      </c>
      <c r="S7" s="7">
        <v>176</v>
      </c>
      <c r="T7" s="7">
        <v>194</v>
      </c>
      <c r="U7" s="7">
        <v>156</v>
      </c>
      <c r="V7" s="7">
        <v>202</v>
      </c>
      <c r="W7" s="7">
        <v>145</v>
      </c>
      <c r="X7" s="7">
        <v>192</v>
      </c>
      <c r="Y7" s="7">
        <v>181</v>
      </c>
      <c r="Z7" s="7">
        <v>231</v>
      </c>
      <c r="AA7" s="7">
        <v>171</v>
      </c>
      <c r="AB7" s="7">
        <v>189</v>
      </c>
      <c r="AC7" s="7">
        <v>212</v>
      </c>
      <c r="AD7" s="7">
        <v>223</v>
      </c>
      <c r="AE7" s="7">
        <v>194</v>
      </c>
      <c r="AF7" s="7">
        <v>189</v>
      </c>
      <c r="AG7" s="7">
        <v>170</v>
      </c>
      <c r="AH7" s="7">
        <v>237</v>
      </c>
      <c r="AI7" s="6">
        <f t="shared" si="0"/>
        <v>1940</v>
      </c>
      <c r="AJ7" s="6">
        <f t="shared" si="1"/>
        <v>1826</v>
      </c>
      <c r="AK7" s="6">
        <f t="shared" si="2"/>
        <v>1997</v>
      </c>
      <c r="AL7" s="6">
        <f t="shared" si="3"/>
        <v>5763</v>
      </c>
      <c r="AM7" s="6">
        <f t="shared" si="4"/>
        <v>30</v>
      </c>
      <c r="AN7" s="8">
        <f t="shared" si="5"/>
        <v>192.1</v>
      </c>
    </row>
    <row r="8" spans="1:40" ht="12.75">
      <c r="A8" s="6">
        <v>5</v>
      </c>
      <c r="B8" s="7">
        <v>914</v>
      </c>
      <c r="C8" s="7" t="s">
        <v>70</v>
      </c>
      <c r="D8" s="7" t="s">
        <v>57</v>
      </c>
      <c r="E8" s="7"/>
      <c r="F8" s="7"/>
      <c r="G8" s="7"/>
      <c r="H8" s="7"/>
      <c r="I8" s="7"/>
      <c r="J8" s="7"/>
      <c r="K8" s="7"/>
      <c r="L8" s="7"/>
      <c r="M8" s="7"/>
      <c r="N8" s="57"/>
      <c r="O8" s="7">
        <v>180</v>
      </c>
      <c r="P8" s="7">
        <v>213</v>
      </c>
      <c r="Q8" s="7">
        <v>187</v>
      </c>
      <c r="R8" s="7">
        <v>177</v>
      </c>
      <c r="S8" s="7">
        <v>178</v>
      </c>
      <c r="T8" s="7">
        <v>195</v>
      </c>
      <c r="U8" s="7">
        <v>211</v>
      </c>
      <c r="V8" s="7">
        <v>207</v>
      </c>
      <c r="W8" s="7">
        <v>203</v>
      </c>
      <c r="X8" s="7">
        <v>144</v>
      </c>
      <c r="Y8" s="7">
        <v>212</v>
      </c>
      <c r="Z8" s="7">
        <v>147</v>
      </c>
      <c r="AA8" s="7">
        <v>155</v>
      </c>
      <c r="AB8" s="7">
        <v>148</v>
      </c>
      <c r="AC8" s="7">
        <v>231</v>
      </c>
      <c r="AD8" s="7">
        <v>210</v>
      </c>
      <c r="AE8" s="7">
        <v>192</v>
      </c>
      <c r="AF8" s="7">
        <v>199</v>
      </c>
      <c r="AG8" s="7">
        <v>166</v>
      </c>
      <c r="AH8" s="7">
        <v>238</v>
      </c>
      <c r="AI8" s="6">
        <f t="shared" si="0"/>
        <v>0</v>
      </c>
      <c r="AJ8" s="6">
        <f t="shared" si="1"/>
        <v>1895</v>
      </c>
      <c r="AK8" s="6">
        <f t="shared" si="2"/>
        <v>1898</v>
      </c>
      <c r="AL8" s="6">
        <f t="shared" si="3"/>
        <v>3793</v>
      </c>
      <c r="AM8" s="6">
        <f t="shared" si="4"/>
        <v>20</v>
      </c>
      <c r="AN8" s="8">
        <f t="shared" si="5"/>
        <v>189.65</v>
      </c>
    </row>
    <row r="9" spans="1:40" ht="12.75">
      <c r="A9" s="6">
        <v>6</v>
      </c>
      <c r="B9" s="7">
        <v>1860</v>
      </c>
      <c r="C9" s="10" t="s">
        <v>66</v>
      </c>
      <c r="D9" s="7" t="s">
        <v>33</v>
      </c>
      <c r="E9" s="7"/>
      <c r="F9" s="7">
        <v>149</v>
      </c>
      <c r="G9" s="7">
        <v>158</v>
      </c>
      <c r="H9" s="7">
        <v>209</v>
      </c>
      <c r="I9" s="7">
        <v>199</v>
      </c>
      <c r="J9" s="7">
        <v>187</v>
      </c>
      <c r="K9" s="7">
        <v>192</v>
      </c>
      <c r="L9" s="7">
        <v>160</v>
      </c>
      <c r="M9" s="7">
        <v>226</v>
      </c>
      <c r="N9" s="57">
        <v>154</v>
      </c>
      <c r="O9" s="7">
        <v>213</v>
      </c>
      <c r="P9" s="7">
        <v>212</v>
      </c>
      <c r="Q9" s="7">
        <v>213</v>
      </c>
      <c r="R9" s="7">
        <v>228</v>
      </c>
      <c r="S9" s="7">
        <v>244</v>
      </c>
      <c r="T9" s="7">
        <v>211</v>
      </c>
      <c r="U9" s="7">
        <v>200</v>
      </c>
      <c r="V9" s="7">
        <v>159</v>
      </c>
      <c r="W9" s="7"/>
      <c r="X9" s="7">
        <v>170</v>
      </c>
      <c r="Y9" s="7">
        <v>168</v>
      </c>
      <c r="Z9" s="7">
        <v>174</v>
      </c>
      <c r="AA9" s="7">
        <v>236</v>
      </c>
      <c r="AB9" s="7">
        <v>156</v>
      </c>
      <c r="AC9" s="7">
        <v>178</v>
      </c>
      <c r="AD9" s="7">
        <v>170</v>
      </c>
      <c r="AE9" s="7">
        <v>197</v>
      </c>
      <c r="AF9" s="7">
        <v>152</v>
      </c>
      <c r="AG9" s="7"/>
      <c r="AH9" s="7"/>
      <c r="AI9" s="6">
        <f t="shared" si="0"/>
        <v>1634</v>
      </c>
      <c r="AJ9" s="6">
        <f t="shared" si="1"/>
        <v>1850</v>
      </c>
      <c r="AK9" s="6">
        <f t="shared" si="2"/>
        <v>1431</v>
      </c>
      <c r="AL9" s="6">
        <f t="shared" si="3"/>
        <v>4915</v>
      </c>
      <c r="AM9" s="6">
        <f t="shared" si="4"/>
        <v>26</v>
      </c>
      <c r="AN9" s="8">
        <f t="shared" si="5"/>
        <v>189.03846153846155</v>
      </c>
    </row>
    <row r="10" spans="1:40" ht="12.75">
      <c r="A10" s="6">
        <v>7</v>
      </c>
      <c r="B10" s="7">
        <v>798</v>
      </c>
      <c r="C10" s="7" t="s">
        <v>36</v>
      </c>
      <c r="D10" s="7" t="s">
        <v>32</v>
      </c>
      <c r="E10" s="10">
        <v>239</v>
      </c>
      <c r="F10" s="10">
        <v>202</v>
      </c>
      <c r="G10" s="10">
        <v>223</v>
      </c>
      <c r="H10" s="10">
        <v>234</v>
      </c>
      <c r="I10" s="10">
        <v>169</v>
      </c>
      <c r="J10" s="10">
        <v>171</v>
      </c>
      <c r="K10" s="10">
        <v>203</v>
      </c>
      <c r="L10" s="10">
        <v>210</v>
      </c>
      <c r="M10" s="10">
        <v>150</v>
      </c>
      <c r="N10" s="57">
        <v>146</v>
      </c>
      <c r="O10" s="10">
        <v>200</v>
      </c>
      <c r="P10" s="10">
        <v>172</v>
      </c>
      <c r="Q10" s="10">
        <v>197</v>
      </c>
      <c r="R10" s="10">
        <v>172</v>
      </c>
      <c r="S10" s="10">
        <v>169</v>
      </c>
      <c r="T10" s="10">
        <v>173</v>
      </c>
      <c r="U10" s="10">
        <v>213</v>
      </c>
      <c r="V10" s="10">
        <v>187</v>
      </c>
      <c r="W10" s="10">
        <v>153</v>
      </c>
      <c r="X10" s="10">
        <v>177</v>
      </c>
      <c r="Y10" s="10">
        <v>179</v>
      </c>
      <c r="Z10" s="10">
        <v>214</v>
      </c>
      <c r="AA10" s="10">
        <v>191</v>
      </c>
      <c r="AB10" s="10">
        <v>230</v>
      </c>
      <c r="AC10" s="10">
        <v>190</v>
      </c>
      <c r="AD10" s="10">
        <v>186</v>
      </c>
      <c r="AE10" s="10">
        <v>175</v>
      </c>
      <c r="AF10" s="10">
        <v>132</v>
      </c>
      <c r="AG10" s="10"/>
      <c r="AH10" s="10"/>
      <c r="AI10" s="6">
        <f t="shared" si="0"/>
        <v>1947</v>
      </c>
      <c r="AJ10" s="6">
        <f t="shared" si="1"/>
        <v>1813</v>
      </c>
      <c r="AK10" s="6">
        <f t="shared" si="2"/>
        <v>1497</v>
      </c>
      <c r="AL10" s="6">
        <f t="shared" si="3"/>
        <v>5257</v>
      </c>
      <c r="AM10" s="6">
        <f t="shared" si="4"/>
        <v>28</v>
      </c>
      <c r="AN10" s="8">
        <f t="shared" si="5"/>
        <v>187.75</v>
      </c>
    </row>
    <row r="11" spans="1:40" ht="12.75">
      <c r="A11" s="6">
        <v>8</v>
      </c>
      <c r="B11" s="7">
        <v>2668</v>
      </c>
      <c r="C11" s="7" t="s">
        <v>45</v>
      </c>
      <c r="D11" s="7" t="s">
        <v>33</v>
      </c>
      <c r="E11" s="7">
        <v>156</v>
      </c>
      <c r="F11" s="7">
        <v>142</v>
      </c>
      <c r="G11" s="7"/>
      <c r="H11" s="7"/>
      <c r="I11" s="7">
        <v>234</v>
      </c>
      <c r="J11" s="7">
        <v>227</v>
      </c>
      <c r="K11" s="7">
        <v>189</v>
      </c>
      <c r="L11" s="7">
        <v>161</v>
      </c>
      <c r="M11" s="7">
        <v>149</v>
      </c>
      <c r="N11" s="57">
        <v>167</v>
      </c>
      <c r="O11" s="7"/>
      <c r="P11" s="7"/>
      <c r="Q11" s="7">
        <v>172</v>
      </c>
      <c r="R11" s="7">
        <v>159</v>
      </c>
      <c r="S11" s="7">
        <v>247</v>
      </c>
      <c r="T11" s="7">
        <v>203</v>
      </c>
      <c r="U11" s="7">
        <v>199</v>
      </c>
      <c r="V11" s="7">
        <v>197</v>
      </c>
      <c r="W11" s="7">
        <v>236</v>
      </c>
      <c r="X11" s="7">
        <v>155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6">
        <f t="shared" si="0"/>
        <v>1425</v>
      </c>
      <c r="AJ11" s="6">
        <f t="shared" si="1"/>
        <v>1568</v>
      </c>
      <c r="AK11" s="6">
        <f t="shared" si="2"/>
        <v>0</v>
      </c>
      <c r="AL11" s="6">
        <f t="shared" si="3"/>
        <v>2993</v>
      </c>
      <c r="AM11" s="6">
        <f t="shared" si="4"/>
        <v>16</v>
      </c>
      <c r="AN11" s="8">
        <f t="shared" si="5"/>
        <v>187.0625</v>
      </c>
    </row>
    <row r="12" spans="1:40" ht="12.75">
      <c r="A12" s="6">
        <v>9</v>
      </c>
      <c r="B12" s="7">
        <v>893</v>
      </c>
      <c r="C12" s="7" t="s">
        <v>49</v>
      </c>
      <c r="D12" s="7" t="s">
        <v>34</v>
      </c>
      <c r="E12" s="7">
        <v>181</v>
      </c>
      <c r="F12" s="7">
        <v>246</v>
      </c>
      <c r="G12" s="7">
        <v>188</v>
      </c>
      <c r="H12" s="7">
        <v>190</v>
      </c>
      <c r="I12" s="7">
        <v>134</v>
      </c>
      <c r="J12" s="7">
        <v>191</v>
      </c>
      <c r="K12" s="7">
        <v>211</v>
      </c>
      <c r="L12" s="7">
        <v>209</v>
      </c>
      <c r="M12" s="7">
        <v>197</v>
      </c>
      <c r="N12" s="57">
        <v>192</v>
      </c>
      <c r="O12" s="7">
        <v>176</v>
      </c>
      <c r="P12" s="7">
        <v>173</v>
      </c>
      <c r="Q12" s="7">
        <v>191</v>
      </c>
      <c r="R12" s="7">
        <v>191</v>
      </c>
      <c r="S12" s="7">
        <v>139</v>
      </c>
      <c r="T12" s="7">
        <v>213</v>
      </c>
      <c r="U12" s="7">
        <v>214</v>
      </c>
      <c r="V12" s="7">
        <v>146</v>
      </c>
      <c r="W12" s="7">
        <v>151</v>
      </c>
      <c r="X12" s="7">
        <v>199</v>
      </c>
      <c r="Y12" s="7">
        <v>161</v>
      </c>
      <c r="Z12" s="7">
        <v>181</v>
      </c>
      <c r="AA12" s="7">
        <v>180</v>
      </c>
      <c r="AB12" s="7">
        <v>213</v>
      </c>
      <c r="AC12" s="7">
        <v>192</v>
      </c>
      <c r="AD12" s="7">
        <v>187</v>
      </c>
      <c r="AE12" s="7">
        <v>205</v>
      </c>
      <c r="AF12" s="7">
        <v>176</v>
      </c>
      <c r="AG12" s="7">
        <v>170</v>
      </c>
      <c r="AH12" s="7">
        <v>157</v>
      </c>
      <c r="AI12" s="6">
        <f t="shared" si="0"/>
        <v>1939</v>
      </c>
      <c r="AJ12" s="6">
        <f t="shared" si="1"/>
        <v>1793</v>
      </c>
      <c r="AK12" s="6">
        <f t="shared" si="2"/>
        <v>1822</v>
      </c>
      <c r="AL12" s="6">
        <f t="shared" si="3"/>
        <v>5554</v>
      </c>
      <c r="AM12" s="6">
        <f t="shared" si="4"/>
        <v>30</v>
      </c>
      <c r="AN12" s="8">
        <f t="shared" si="5"/>
        <v>185.13333333333333</v>
      </c>
    </row>
    <row r="13" spans="1:40" ht="12.75">
      <c r="A13" s="6">
        <v>10</v>
      </c>
      <c r="B13" s="7">
        <v>1860</v>
      </c>
      <c r="C13" s="7" t="s">
        <v>46</v>
      </c>
      <c r="D13" s="7" t="s">
        <v>33</v>
      </c>
      <c r="E13" s="7">
        <v>150</v>
      </c>
      <c r="F13" s="7"/>
      <c r="G13" s="7"/>
      <c r="H13" s="7">
        <v>135</v>
      </c>
      <c r="I13" s="7">
        <v>212</v>
      </c>
      <c r="J13" s="7">
        <v>194</v>
      </c>
      <c r="K13" s="7">
        <v>150</v>
      </c>
      <c r="L13" s="7"/>
      <c r="M13" s="7"/>
      <c r="N13" s="57"/>
      <c r="O13" s="7">
        <v>184</v>
      </c>
      <c r="P13" s="7">
        <v>214</v>
      </c>
      <c r="Q13" s="7">
        <v>173</v>
      </c>
      <c r="R13" s="7">
        <v>214</v>
      </c>
      <c r="S13" s="7">
        <v>170</v>
      </c>
      <c r="T13" s="7">
        <v>184</v>
      </c>
      <c r="U13" s="7"/>
      <c r="V13" s="7"/>
      <c r="W13" s="7">
        <v>209</v>
      </c>
      <c r="X13" s="7">
        <v>146</v>
      </c>
      <c r="Y13" s="7">
        <v>170</v>
      </c>
      <c r="Z13" s="7">
        <v>166</v>
      </c>
      <c r="AA13" s="7">
        <v>191</v>
      </c>
      <c r="AB13" s="7">
        <v>165</v>
      </c>
      <c r="AC13" s="7"/>
      <c r="AD13" s="7"/>
      <c r="AE13" s="7">
        <v>236</v>
      </c>
      <c r="AF13" s="7">
        <v>189</v>
      </c>
      <c r="AG13" s="7">
        <v>211</v>
      </c>
      <c r="AH13" s="7">
        <v>180</v>
      </c>
      <c r="AI13" s="6">
        <f t="shared" si="0"/>
        <v>841</v>
      </c>
      <c r="AJ13" s="6">
        <f t="shared" si="1"/>
        <v>1494</v>
      </c>
      <c r="AK13" s="6">
        <f t="shared" si="2"/>
        <v>1508</v>
      </c>
      <c r="AL13" s="6">
        <f t="shared" si="3"/>
        <v>3843</v>
      </c>
      <c r="AM13" s="6">
        <f t="shared" si="4"/>
        <v>21</v>
      </c>
      <c r="AN13" s="8">
        <f t="shared" si="5"/>
        <v>183</v>
      </c>
    </row>
    <row r="14" spans="1:40" ht="12.75">
      <c r="A14" s="6">
        <v>11</v>
      </c>
      <c r="B14" s="7">
        <v>125</v>
      </c>
      <c r="C14" s="7" t="s">
        <v>41</v>
      </c>
      <c r="D14" s="7" t="s">
        <v>57</v>
      </c>
      <c r="E14" s="7">
        <v>205</v>
      </c>
      <c r="F14" s="7">
        <v>156</v>
      </c>
      <c r="G14" s="7">
        <v>213</v>
      </c>
      <c r="H14" s="7">
        <v>137</v>
      </c>
      <c r="I14" s="7">
        <v>228</v>
      </c>
      <c r="J14" s="7">
        <v>192</v>
      </c>
      <c r="K14" s="7">
        <v>222</v>
      </c>
      <c r="L14" s="7">
        <v>202</v>
      </c>
      <c r="M14" s="7">
        <v>175</v>
      </c>
      <c r="N14" s="57">
        <v>159</v>
      </c>
      <c r="O14" s="7">
        <v>166</v>
      </c>
      <c r="P14" s="7">
        <v>188</v>
      </c>
      <c r="Q14" s="7">
        <v>249</v>
      </c>
      <c r="R14" s="7">
        <v>185</v>
      </c>
      <c r="S14" s="7">
        <v>244</v>
      </c>
      <c r="T14" s="7">
        <v>166</v>
      </c>
      <c r="U14" s="7">
        <v>170</v>
      </c>
      <c r="V14" s="7">
        <v>174</v>
      </c>
      <c r="W14" s="7">
        <v>210</v>
      </c>
      <c r="X14" s="7">
        <v>190</v>
      </c>
      <c r="Y14" s="7">
        <v>133</v>
      </c>
      <c r="Z14" s="7">
        <v>205</v>
      </c>
      <c r="AA14" s="7">
        <v>193</v>
      </c>
      <c r="AB14" s="7">
        <v>145</v>
      </c>
      <c r="AC14" s="7">
        <v>152</v>
      </c>
      <c r="AD14" s="7">
        <v>180</v>
      </c>
      <c r="AE14" s="7">
        <v>140</v>
      </c>
      <c r="AF14" s="7">
        <v>173</v>
      </c>
      <c r="AG14" s="7">
        <v>169</v>
      </c>
      <c r="AH14" s="7">
        <v>168</v>
      </c>
      <c r="AI14" s="6">
        <f t="shared" si="0"/>
        <v>1889</v>
      </c>
      <c r="AJ14" s="6">
        <f t="shared" si="1"/>
        <v>1942</v>
      </c>
      <c r="AK14" s="6">
        <f t="shared" si="2"/>
        <v>1658</v>
      </c>
      <c r="AL14" s="6">
        <f t="shared" si="3"/>
        <v>5489</v>
      </c>
      <c r="AM14" s="6">
        <f t="shared" si="4"/>
        <v>30</v>
      </c>
      <c r="AN14" s="8">
        <f t="shared" si="5"/>
        <v>182.96666666666667</v>
      </c>
    </row>
    <row r="15" spans="1:40" ht="12.75">
      <c r="A15" s="6">
        <v>12</v>
      </c>
      <c r="B15" s="7">
        <v>3338</v>
      </c>
      <c r="C15" s="7" t="s">
        <v>37</v>
      </c>
      <c r="D15" s="10" t="s">
        <v>32</v>
      </c>
      <c r="E15" s="7">
        <v>162</v>
      </c>
      <c r="F15" s="7">
        <v>190</v>
      </c>
      <c r="G15" s="7">
        <v>173</v>
      </c>
      <c r="H15" s="7">
        <v>181</v>
      </c>
      <c r="I15" s="7">
        <v>190</v>
      </c>
      <c r="J15" s="7">
        <v>190</v>
      </c>
      <c r="K15" s="7">
        <v>204</v>
      </c>
      <c r="L15" s="7">
        <v>159</v>
      </c>
      <c r="M15" s="7">
        <v>214</v>
      </c>
      <c r="N15" s="57">
        <v>169</v>
      </c>
      <c r="O15" s="7">
        <v>170</v>
      </c>
      <c r="P15" s="7">
        <v>216</v>
      </c>
      <c r="Q15" s="7">
        <v>203</v>
      </c>
      <c r="R15" s="7">
        <v>182</v>
      </c>
      <c r="S15" s="7">
        <v>178</v>
      </c>
      <c r="T15" s="7">
        <v>188</v>
      </c>
      <c r="U15" s="7">
        <v>145</v>
      </c>
      <c r="V15" s="7">
        <v>191</v>
      </c>
      <c r="W15" s="7">
        <v>185</v>
      </c>
      <c r="X15" s="7">
        <v>213</v>
      </c>
      <c r="Y15" s="7">
        <v>186</v>
      </c>
      <c r="Z15" s="7">
        <v>220</v>
      </c>
      <c r="AA15" s="7">
        <v>154</v>
      </c>
      <c r="AB15" s="7">
        <v>167</v>
      </c>
      <c r="AC15" s="7">
        <v>158</v>
      </c>
      <c r="AD15" s="7">
        <v>202</v>
      </c>
      <c r="AE15" s="7">
        <v>158</v>
      </c>
      <c r="AF15" s="7">
        <v>202</v>
      </c>
      <c r="AG15" s="7">
        <v>167</v>
      </c>
      <c r="AH15" s="7">
        <v>157</v>
      </c>
      <c r="AI15" s="6">
        <f t="shared" si="0"/>
        <v>1832</v>
      </c>
      <c r="AJ15" s="6">
        <f t="shared" si="1"/>
        <v>1871</v>
      </c>
      <c r="AK15" s="6">
        <f t="shared" si="2"/>
        <v>1771</v>
      </c>
      <c r="AL15" s="6">
        <f t="shared" si="3"/>
        <v>5474</v>
      </c>
      <c r="AM15" s="6">
        <f t="shared" si="4"/>
        <v>30</v>
      </c>
      <c r="AN15" s="8">
        <f t="shared" si="5"/>
        <v>182.46666666666667</v>
      </c>
    </row>
    <row r="16" spans="1:40" ht="12.75">
      <c r="A16" s="6">
        <v>13</v>
      </c>
      <c r="B16" s="7">
        <v>66</v>
      </c>
      <c r="C16" s="7" t="s">
        <v>43</v>
      </c>
      <c r="D16" s="7" t="s">
        <v>57</v>
      </c>
      <c r="E16" s="7">
        <v>158</v>
      </c>
      <c r="F16" s="7">
        <v>183</v>
      </c>
      <c r="G16" s="7">
        <v>183</v>
      </c>
      <c r="H16" s="7">
        <v>182</v>
      </c>
      <c r="I16" s="7">
        <v>232</v>
      </c>
      <c r="J16" s="7">
        <v>160</v>
      </c>
      <c r="K16" s="7">
        <v>162</v>
      </c>
      <c r="L16" s="7">
        <v>147</v>
      </c>
      <c r="M16" s="7">
        <v>181</v>
      </c>
      <c r="N16" s="57">
        <v>177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>
        <v>235</v>
      </c>
      <c r="AH16" s="7">
        <v>184</v>
      </c>
      <c r="AI16" s="6">
        <f t="shared" si="0"/>
        <v>1765</v>
      </c>
      <c r="AJ16" s="6">
        <f t="shared" si="1"/>
        <v>0</v>
      </c>
      <c r="AK16" s="6">
        <f t="shared" si="2"/>
        <v>419</v>
      </c>
      <c r="AL16" s="6">
        <f t="shared" si="3"/>
        <v>2184</v>
      </c>
      <c r="AM16" s="6">
        <f t="shared" si="4"/>
        <v>12</v>
      </c>
      <c r="AN16" s="8">
        <f t="shared" si="5"/>
        <v>182</v>
      </c>
    </row>
    <row r="17" spans="1:40" ht="12.75">
      <c r="A17" s="6">
        <v>14</v>
      </c>
      <c r="B17" s="7">
        <v>839</v>
      </c>
      <c r="C17" s="7" t="s">
        <v>47</v>
      </c>
      <c r="D17" s="7" t="s">
        <v>33</v>
      </c>
      <c r="E17" s="7"/>
      <c r="F17" s="7"/>
      <c r="G17" s="7">
        <v>199</v>
      </c>
      <c r="H17" s="7">
        <v>217</v>
      </c>
      <c r="I17" s="7">
        <v>180</v>
      </c>
      <c r="J17" s="7">
        <v>180</v>
      </c>
      <c r="K17" s="7">
        <v>225</v>
      </c>
      <c r="L17" s="7">
        <v>160</v>
      </c>
      <c r="M17" s="7"/>
      <c r="N17" s="57"/>
      <c r="O17" s="7">
        <v>190</v>
      </c>
      <c r="P17" s="7">
        <v>167</v>
      </c>
      <c r="Q17" s="7"/>
      <c r="R17" s="7"/>
      <c r="S17" s="7"/>
      <c r="T17" s="7">
        <v>160</v>
      </c>
      <c r="U17" s="7">
        <v>158</v>
      </c>
      <c r="V17" s="7">
        <v>197</v>
      </c>
      <c r="W17" s="7">
        <v>149</v>
      </c>
      <c r="X17" s="7">
        <v>179</v>
      </c>
      <c r="Y17" s="7"/>
      <c r="Z17" s="7"/>
      <c r="AA17" s="7">
        <v>202</v>
      </c>
      <c r="AB17" s="7">
        <v>152</v>
      </c>
      <c r="AC17" s="7">
        <v>181</v>
      </c>
      <c r="AD17" s="7">
        <v>185</v>
      </c>
      <c r="AE17" s="7">
        <v>190</v>
      </c>
      <c r="AF17" s="7">
        <v>200</v>
      </c>
      <c r="AG17" s="7">
        <v>157</v>
      </c>
      <c r="AH17" s="7">
        <v>169</v>
      </c>
      <c r="AI17" s="6">
        <f t="shared" si="0"/>
        <v>1161</v>
      </c>
      <c r="AJ17" s="6">
        <f t="shared" si="1"/>
        <v>1200</v>
      </c>
      <c r="AK17" s="6">
        <f t="shared" si="2"/>
        <v>1436</v>
      </c>
      <c r="AL17" s="6">
        <f t="shared" si="3"/>
        <v>3797</v>
      </c>
      <c r="AM17" s="6">
        <f t="shared" si="4"/>
        <v>21</v>
      </c>
      <c r="AN17" s="8">
        <f t="shared" si="5"/>
        <v>180.8095238095238</v>
      </c>
    </row>
    <row r="18" spans="1:40" ht="12.75">
      <c r="A18" s="6">
        <v>15</v>
      </c>
      <c r="B18" s="7">
        <v>797</v>
      </c>
      <c r="C18" s="7" t="s">
        <v>38</v>
      </c>
      <c r="D18" s="7" t="s">
        <v>32</v>
      </c>
      <c r="E18" s="7">
        <v>160</v>
      </c>
      <c r="F18" s="7">
        <v>205</v>
      </c>
      <c r="G18" s="7">
        <v>203</v>
      </c>
      <c r="H18" s="7">
        <v>177</v>
      </c>
      <c r="I18" s="7">
        <v>222</v>
      </c>
      <c r="J18" s="7">
        <v>119</v>
      </c>
      <c r="K18" s="7"/>
      <c r="L18" s="7"/>
      <c r="M18" s="7"/>
      <c r="N18" s="5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>
        <v>200</v>
      </c>
      <c r="AF18" s="7">
        <v>151</v>
      </c>
      <c r="AG18" s="7">
        <v>196</v>
      </c>
      <c r="AH18" s="7">
        <v>174</v>
      </c>
      <c r="AI18" s="6">
        <f t="shared" si="0"/>
        <v>1086</v>
      </c>
      <c r="AJ18" s="6">
        <f t="shared" si="1"/>
        <v>0</v>
      </c>
      <c r="AK18" s="6">
        <f t="shared" si="2"/>
        <v>721</v>
      </c>
      <c r="AL18" s="6">
        <f t="shared" si="3"/>
        <v>1807</v>
      </c>
      <c r="AM18" s="6">
        <f t="shared" si="4"/>
        <v>10</v>
      </c>
      <c r="AN18" s="8">
        <f t="shared" si="5"/>
        <v>180.7</v>
      </c>
    </row>
    <row r="19" spans="1:40" ht="12.75">
      <c r="A19" s="6">
        <v>16</v>
      </c>
      <c r="B19" s="7">
        <v>2677</v>
      </c>
      <c r="C19" s="7" t="s">
        <v>40</v>
      </c>
      <c r="D19" s="7" t="s">
        <v>28</v>
      </c>
      <c r="E19" s="7">
        <v>194</v>
      </c>
      <c r="F19" s="7">
        <v>173</v>
      </c>
      <c r="G19" s="7">
        <v>177</v>
      </c>
      <c r="H19" s="7">
        <v>223</v>
      </c>
      <c r="I19" s="7"/>
      <c r="J19" s="7"/>
      <c r="K19" s="7"/>
      <c r="L19" s="7"/>
      <c r="M19" s="7"/>
      <c r="N19" s="57"/>
      <c r="O19" s="7">
        <v>182</v>
      </c>
      <c r="P19" s="7">
        <v>198</v>
      </c>
      <c r="Q19" s="7">
        <v>171</v>
      </c>
      <c r="R19" s="7">
        <v>198</v>
      </c>
      <c r="S19" s="7">
        <v>178</v>
      </c>
      <c r="T19" s="7">
        <v>154</v>
      </c>
      <c r="U19" s="7"/>
      <c r="V19" s="7"/>
      <c r="W19" s="7">
        <v>187</v>
      </c>
      <c r="X19" s="7">
        <v>169</v>
      </c>
      <c r="Y19" s="7">
        <v>208</v>
      </c>
      <c r="Z19" s="7">
        <v>167</v>
      </c>
      <c r="AA19" s="7">
        <v>184</v>
      </c>
      <c r="AB19" s="7">
        <v>179</v>
      </c>
      <c r="AC19" s="7">
        <v>162</v>
      </c>
      <c r="AD19" s="7">
        <v>179</v>
      </c>
      <c r="AE19" s="7">
        <v>172</v>
      </c>
      <c r="AF19" s="7">
        <v>154</v>
      </c>
      <c r="AG19" s="7">
        <v>215</v>
      </c>
      <c r="AH19" s="7">
        <v>150</v>
      </c>
      <c r="AI19" s="6">
        <f t="shared" si="0"/>
        <v>767</v>
      </c>
      <c r="AJ19" s="6">
        <f t="shared" si="1"/>
        <v>1437</v>
      </c>
      <c r="AK19" s="6">
        <f t="shared" si="2"/>
        <v>1770</v>
      </c>
      <c r="AL19" s="6">
        <f t="shared" si="3"/>
        <v>3974</v>
      </c>
      <c r="AM19" s="6">
        <f t="shared" si="4"/>
        <v>22</v>
      </c>
      <c r="AN19" s="8">
        <f t="shared" si="5"/>
        <v>180.63636363636363</v>
      </c>
    </row>
    <row r="20" spans="1:40" ht="12.75">
      <c r="A20" s="6">
        <v>17</v>
      </c>
      <c r="B20" s="7">
        <v>1816</v>
      </c>
      <c r="C20" s="7" t="s">
        <v>39</v>
      </c>
      <c r="D20" s="7" t="s">
        <v>28</v>
      </c>
      <c r="E20" s="7">
        <v>163</v>
      </c>
      <c r="F20" s="7">
        <v>165</v>
      </c>
      <c r="G20" s="7">
        <v>182</v>
      </c>
      <c r="H20" s="7">
        <v>201</v>
      </c>
      <c r="I20" s="7">
        <v>197</v>
      </c>
      <c r="J20" s="7">
        <v>171</v>
      </c>
      <c r="K20" s="7">
        <v>192</v>
      </c>
      <c r="L20" s="7">
        <v>156</v>
      </c>
      <c r="M20" s="7">
        <v>188</v>
      </c>
      <c r="N20" s="57">
        <v>189</v>
      </c>
      <c r="O20" s="7">
        <v>193</v>
      </c>
      <c r="P20" s="7">
        <v>186</v>
      </c>
      <c r="Q20" s="7">
        <v>202</v>
      </c>
      <c r="R20" s="7">
        <v>183</v>
      </c>
      <c r="S20" s="7">
        <v>180</v>
      </c>
      <c r="T20" s="7">
        <v>154</v>
      </c>
      <c r="U20" s="7">
        <v>158</v>
      </c>
      <c r="V20" s="7">
        <v>191</v>
      </c>
      <c r="W20" s="7">
        <v>225</v>
      </c>
      <c r="X20" s="7">
        <v>209</v>
      </c>
      <c r="Y20" s="7">
        <v>181</v>
      </c>
      <c r="Z20" s="7">
        <v>187</v>
      </c>
      <c r="AA20" s="7">
        <v>118</v>
      </c>
      <c r="AB20" s="7">
        <v>171</v>
      </c>
      <c r="AC20" s="7">
        <v>151</v>
      </c>
      <c r="AD20" s="7">
        <v>188</v>
      </c>
      <c r="AE20" s="7">
        <v>179</v>
      </c>
      <c r="AF20" s="7">
        <v>176</v>
      </c>
      <c r="AG20" s="7">
        <v>213</v>
      </c>
      <c r="AH20" s="7">
        <v>136</v>
      </c>
      <c r="AI20" s="6">
        <f t="shared" si="0"/>
        <v>1804</v>
      </c>
      <c r="AJ20" s="6">
        <f t="shared" si="1"/>
        <v>1881</v>
      </c>
      <c r="AK20" s="6">
        <f t="shared" si="2"/>
        <v>1700</v>
      </c>
      <c r="AL20" s="6">
        <f t="shared" si="3"/>
        <v>5385</v>
      </c>
      <c r="AM20" s="6">
        <f t="shared" si="4"/>
        <v>30</v>
      </c>
      <c r="AN20" s="8">
        <f t="shared" si="5"/>
        <v>179.5</v>
      </c>
    </row>
    <row r="21" spans="1:40" ht="12.75">
      <c r="A21" s="6">
        <v>18</v>
      </c>
      <c r="B21" s="7">
        <v>2403</v>
      </c>
      <c r="C21" s="7" t="s">
        <v>64</v>
      </c>
      <c r="D21" s="7" t="s">
        <v>55</v>
      </c>
      <c r="E21" s="7">
        <v>169</v>
      </c>
      <c r="F21" s="7">
        <v>208</v>
      </c>
      <c r="G21" s="7">
        <v>182</v>
      </c>
      <c r="H21" s="7">
        <v>188</v>
      </c>
      <c r="I21" s="7">
        <v>191</v>
      </c>
      <c r="J21" s="7">
        <v>165</v>
      </c>
      <c r="K21" s="7">
        <v>198</v>
      </c>
      <c r="L21" s="7">
        <v>182</v>
      </c>
      <c r="M21" s="7">
        <v>164</v>
      </c>
      <c r="N21" s="57">
        <v>182</v>
      </c>
      <c r="O21" s="7">
        <v>191</v>
      </c>
      <c r="P21" s="7">
        <v>190</v>
      </c>
      <c r="Q21" s="7">
        <v>197</v>
      </c>
      <c r="R21" s="7">
        <v>227</v>
      </c>
      <c r="S21" s="7">
        <v>179</v>
      </c>
      <c r="T21" s="7">
        <v>157</v>
      </c>
      <c r="U21" s="7">
        <v>167</v>
      </c>
      <c r="V21" s="7">
        <v>142</v>
      </c>
      <c r="W21" s="7">
        <v>150</v>
      </c>
      <c r="X21" s="7">
        <v>145</v>
      </c>
      <c r="Y21" s="7">
        <v>194</v>
      </c>
      <c r="Z21" s="7">
        <v>136</v>
      </c>
      <c r="AA21" s="7">
        <v>174</v>
      </c>
      <c r="AB21" s="7">
        <v>188</v>
      </c>
      <c r="AC21" s="7">
        <v>155</v>
      </c>
      <c r="AD21" s="7">
        <v>179</v>
      </c>
      <c r="AE21" s="7">
        <v>189</v>
      </c>
      <c r="AF21" s="7">
        <v>166</v>
      </c>
      <c r="AG21" s="7">
        <v>198</v>
      </c>
      <c r="AH21" s="7">
        <v>200</v>
      </c>
      <c r="AI21" s="6">
        <f t="shared" si="0"/>
        <v>1829</v>
      </c>
      <c r="AJ21" s="6">
        <f t="shared" si="1"/>
        <v>1745</v>
      </c>
      <c r="AK21" s="6">
        <f t="shared" si="2"/>
        <v>1779</v>
      </c>
      <c r="AL21" s="6">
        <f t="shared" si="3"/>
        <v>5353</v>
      </c>
      <c r="AM21" s="6">
        <f t="shared" si="4"/>
        <v>30</v>
      </c>
      <c r="AN21" s="8">
        <f t="shared" si="5"/>
        <v>178.43333333333334</v>
      </c>
    </row>
    <row r="22" spans="1:40" ht="12.75">
      <c r="A22" s="6">
        <v>19</v>
      </c>
      <c r="B22" s="7">
        <v>1653</v>
      </c>
      <c r="C22" s="7" t="s">
        <v>48</v>
      </c>
      <c r="D22" s="7" t="s">
        <v>34</v>
      </c>
      <c r="E22" s="7">
        <v>188</v>
      </c>
      <c r="F22" s="7">
        <v>181</v>
      </c>
      <c r="G22" s="7">
        <v>178</v>
      </c>
      <c r="H22" s="7">
        <v>192</v>
      </c>
      <c r="I22" s="7">
        <v>164</v>
      </c>
      <c r="J22" s="7">
        <v>156</v>
      </c>
      <c r="K22" s="7">
        <v>191</v>
      </c>
      <c r="L22" s="7">
        <v>159</v>
      </c>
      <c r="M22" s="7">
        <v>196</v>
      </c>
      <c r="N22" s="57">
        <v>173</v>
      </c>
      <c r="O22" s="7">
        <v>147</v>
      </c>
      <c r="P22" s="7">
        <v>193</v>
      </c>
      <c r="Q22" s="7">
        <v>150</v>
      </c>
      <c r="R22" s="7">
        <v>171</v>
      </c>
      <c r="S22" s="7">
        <v>180</v>
      </c>
      <c r="T22" s="7">
        <v>191</v>
      </c>
      <c r="U22" s="7">
        <v>181</v>
      </c>
      <c r="V22" s="7">
        <v>190</v>
      </c>
      <c r="W22" s="7">
        <v>178</v>
      </c>
      <c r="X22" s="7">
        <v>188</v>
      </c>
      <c r="Y22" s="7">
        <v>187</v>
      </c>
      <c r="Z22" s="7">
        <v>208</v>
      </c>
      <c r="AA22" s="7">
        <v>205</v>
      </c>
      <c r="AB22" s="7">
        <v>162</v>
      </c>
      <c r="AC22" s="7">
        <v>183</v>
      </c>
      <c r="AD22" s="7">
        <v>149</v>
      </c>
      <c r="AE22" s="7">
        <v>163</v>
      </c>
      <c r="AF22" s="7">
        <v>175</v>
      </c>
      <c r="AG22" s="7">
        <v>169</v>
      </c>
      <c r="AH22" s="7">
        <v>194</v>
      </c>
      <c r="AI22" s="6">
        <f t="shared" si="0"/>
        <v>1778</v>
      </c>
      <c r="AJ22" s="6">
        <f t="shared" si="1"/>
        <v>1769</v>
      </c>
      <c r="AK22" s="6">
        <f t="shared" si="2"/>
        <v>1795</v>
      </c>
      <c r="AL22" s="6">
        <f t="shared" si="3"/>
        <v>5342</v>
      </c>
      <c r="AM22" s="6">
        <f t="shared" si="4"/>
        <v>30</v>
      </c>
      <c r="AN22" s="8">
        <f t="shared" si="5"/>
        <v>178.06666666666666</v>
      </c>
    </row>
    <row r="23" spans="1:40" ht="12.75">
      <c r="A23" s="6">
        <v>20</v>
      </c>
      <c r="B23" s="7">
        <v>3324</v>
      </c>
      <c r="C23" s="7" t="s">
        <v>53</v>
      </c>
      <c r="D23" s="7" t="s">
        <v>33</v>
      </c>
      <c r="E23" s="7">
        <v>183</v>
      </c>
      <c r="F23" s="7">
        <v>172</v>
      </c>
      <c r="G23" s="7"/>
      <c r="H23" s="7">
        <v>140</v>
      </c>
      <c r="I23" s="7"/>
      <c r="J23" s="7"/>
      <c r="K23" s="7"/>
      <c r="L23" s="7"/>
      <c r="M23" s="7">
        <v>221</v>
      </c>
      <c r="N23" s="57">
        <v>189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182</v>
      </c>
      <c r="Z23" s="7">
        <v>150</v>
      </c>
      <c r="AA23" s="7"/>
      <c r="AB23" s="7"/>
      <c r="AC23" s="7">
        <v>145</v>
      </c>
      <c r="AD23" s="7">
        <v>141</v>
      </c>
      <c r="AE23" s="7">
        <v>168</v>
      </c>
      <c r="AF23" s="7">
        <v>222</v>
      </c>
      <c r="AG23" s="7">
        <v>219</v>
      </c>
      <c r="AH23" s="7">
        <v>176</v>
      </c>
      <c r="AI23" s="6">
        <f t="shared" si="0"/>
        <v>905</v>
      </c>
      <c r="AJ23" s="6">
        <f t="shared" si="1"/>
        <v>0</v>
      </c>
      <c r="AK23" s="6">
        <f t="shared" si="2"/>
        <v>1403</v>
      </c>
      <c r="AL23" s="6">
        <f t="shared" si="3"/>
        <v>2308</v>
      </c>
      <c r="AM23" s="6">
        <f t="shared" si="4"/>
        <v>13</v>
      </c>
      <c r="AN23" s="8">
        <f t="shared" si="5"/>
        <v>177.53846153846155</v>
      </c>
    </row>
    <row r="24" spans="1:40" ht="12.75">
      <c r="A24" s="6">
        <v>21</v>
      </c>
      <c r="B24" s="7">
        <v>833</v>
      </c>
      <c r="C24" s="7" t="s">
        <v>35</v>
      </c>
      <c r="D24" s="7" t="s">
        <v>32</v>
      </c>
      <c r="E24" s="7"/>
      <c r="F24" s="7"/>
      <c r="G24" s="7"/>
      <c r="H24" s="7"/>
      <c r="I24" s="7"/>
      <c r="J24" s="7"/>
      <c r="K24" s="7">
        <v>145</v>
      </c>
      <c r="L24" s="7">
        <v>172</v>
      </c>
      <c r="M24" s="7">
        <v>137</v>
      </c>
      <c r="N24" s="57">
        <v>165</v>
      </c>
      <c r="O24" s="7">
        <v>201</v>
      </c>
      <c r="P24" s="7">
        <v>190</v>
      </c>
      <c r="Q24" s="7">
        <v>233</v>
      </c>
      <c r="R24" s="7">
        <v>135</v>
      </c>
      <c r="S24" s="7"/>
      <c r="T24" s="7"/>
      <c r="U24" s="7"/>
      <c r="V24" s="7"/>
      <c r="W24" s="7"/>
      <c r="X24" s="7"/>
      <c r="Y24" s="7">
        <v>219</v>
      </c>
      <c r="Z24" s="7">
        <v>203</v>
      </c>
      <c r="AA24" s="7">
        <v>135</v>
      </c>
      <c r="AB24" s="7">
        <v>180</v>
      </c>
      <c r="AC24" s="7">
        <v>207</v>
      </c>
      <c r="AD24" s="7">
        <v>157</v>
      </c>
      <c r="AE24" s="7"/>
      <c r="AF24" s="7"/>
      <c r="AG24" s="7"/>
      <c r="AH24" s="7"/>
      <c r="AI24" s="6">
        <f t="shared" si="0"/>
        <v>619</v>
      </c>
      <c r="AJ24" s="6">
        <f t="shared" si="1"/>
        <v>759</v>
      </c>
      <c r="AK24" s="6">
        <f t="shared" si="2"/>
        <v>1101</v>
      </c>
      <c r="AL24" s="6">
        <f t="shared" si="3"/>
        <v>2479</v>
      </c>
      <c r="AM24" s="6">
        <f t="shared" si="4"/>
        <v>14</v>
      </c>
      <c r="AN24" s="8">
        <f t="shared" si="5"/>
        <v>177.07142857142858</v>
      </c>
    </row>
    <row r="25" spans="1:40" ht="12.75">
      <c r="A25" s="6">
        <v>22</v>
      </c>
      <c r="B25" s="7">
        <v>845</v>
      </c>
      <c r="C25" s="7" t="s">
        <v>61</v>
      </c>
      <c r="D25" s="7" t="s">
        <v>57</v>
      </c>
      <c r="E25" s="7">
        <v>139</v>
      </c>
      <c r="F25" s="7">
        <v>246</v>
      </c>
      <c r="G25" s="7">
        <v>181</v>
      </c>
      <c r="H25" s="7">
        <v>182</v>
      </c>
      <c r="I25" s="7">
        <v>180</v>
      </c>
      <c r="J25" s="7">
        <v>166</v>
      </c>
      <c r="K25" s="7">
        <v>194</v>
      </c>
      <c r="L25" s="7">
        <v>147</v>
      </c>
      <c r="M25" s="7">
        <v>142</v>
      </c>
      <c r="N25" s="57">
        <v>162</v>
      </c>
      <c r="O25" s="7">
        <v>208</v>
      </c>
      <c r="P25" s="7">
        <v>182</v>
      </c>
      <c r="Q25" s="7">
        <v>202</v>
      </c>
      <c r="R25" s="7">
        <v>172</v>
      </c>
      <c r="S25" s="7">
        <v>179</v>
      </c>
      <c r="T25" s="7">
        <v>169</v>
      </c>
      <c r="U25" s="7">
        <v>205</v>
      </c>
      <c r="V25" s="7">
        <v>152</v>
      </c>
      <c r="W25" s="7">
        <v>155</v>
      </c>
      <c r="X25" s="7">
        <v>160</v>
      </c>
      <c r="Y25" s="7">
        <v>179</v>
      </c>
      <c r="Z25" s="7">
        <v>180</v>
      </c>
      <c r="AA25" s="7">
        <v>183</v>
      </c>
      <c r="AB25" s="7">
        <v>192</v>
      </c>
      <c r="AC25" s="7">
        <v>188</v>
      </c>
      <c r="AD25" s="7">
        <v>198</v>
      </c>
      <c r="AE25" s="7">
        <v>180</v>
      </c>
      <c r="AF25" s="7">
        <v>179</v>
      </c>
      <c r="AG25" s="7">
        <v>147</v>
      </c>
      <c r="AH25" s="7">
        <v>153</v>
      </c>
      <c r="AI25" s="6">
        <f t="shared" si="0"/>
        <v>1739</v>
      </c>
      <c r="AJ25" s="6">
        <f t="shared" si="1"/>
        <v>1784</v>
      </c>
      <c r="AK25" s="6">
        <f t="shared" si="2"/>
        <v>1779</v>
      </c>
      <c r="AL25" s="6">
        <f t="shared" si="3"/>
        <v>5302</v>
      </c>
      <c r="AM25" s="6">
        <f t="shared" si="4"/>
        <v>30</v>
      </c>
      <c r="AN25" s="8">
        <f t="shared" si="5"/>
        <v>176.73333333333332</v>
      </c>
    </row>
    <row r="26" spans="1:40" ht="12.75">
      <c r="A26" s="6">
        <v>23</v>
      </c>
      <c r="B26" s="7">
        <v>170</v>
      </c>
      <c r="C26" s="7" t="s">
        <v>50</v>
      </c>
      <c r="D26" s="7" t="s">
        <v>34</v>
      </c>
      <c r="E26" s="7">
        <v>171</v>
      </c>
      <c r="F26" s="7">
        <v>137</v>
      </c>
      <c r="G26" s="7">
        <v>159</v>
      </c>
      <c r="H26" s="7">
        <v>176</v>
      </c>
      <c r="I26" s="7">
        <v>180</v>
      </c>
      <c r="J26" s="7">
        <v>170</v>
      </c>
      <c r="K26" s="7"/>
      <c r="L26" s="7"/>
      <c r="M26" s="7"/>
      <c r="N26" s="57"/>
      <c r="O26" s="7">
        <v>159</v>
      </c>
      <c r="P26" s="7">
        <v>158</v>
      </c>
      <c r="Q26" s="7">
        <v>183</v>
      </c>
      <c r="R26" s="7">
        <v>183</v>
      </c>
      <c r="S26" s="7">
        <v>194</v>
      </c>
      <c r="T26" s="7">
        <v>213</v>
      </c>
      <c r="U26" s="7">
        <v>183</v>
      </c>
      <c r="V26" s="7">
        <v>187</v>
      </c>
      <c r="W26" s="7">
        <v>172</v>
      </c>
      <c r="X26" s="7">
        <v>182</v>
      </c>
      <c r="Y26" s="7">
        <v>186</v>
      </c>
      <c r="Z26" s="7">
        <v>198</v>
      </c>
      <c r="AA26" s="7">
        <v>196</v>
      </c>
      <c r="AB26" s="7">
        <v>158</v>
      </c>
      <c r="AC26" s="7">
        <v>170</v>
      </c>
      <c r="AD26" s="7"/>
      <c r="AE26" s="7">
        <v>164</v>
      </c>
      <c r="AF26" s="7">
        <v>210</v>
      </c>
      <c r="AG26" s="7">
        <v>171</v>
      </c>
      <c r="AH26" s="7">
        <v>135</v>
      </c>
      <c r="AI26" s="6">
        <f t="shared" si="0"/>
        <v>993</v>
      </c>
      <c r="AJ26" s="6">
        <f t="shared" si="1"/>
        <v>1814</v>
      </c>
      <c r="AK26" s="6">
        <f t="shared" si="2"/>
        <v>1588</v>
      </c>
      <c r="AL26" s="6">
        <f t="shared" si="3"/>
        <v>4395</v>
      </c>
      <c r="AM26" s="6">
        <f t="shared" si="4"/>
        <v>25</v>
      </c>
      <c r="AN26" s="8">
        <f t="shared" si="5"/>
        <v>175.8</v>
      </c>
    </row>
    <row r="27" spans="1:40" ht="12.75">
      <c r="A27" s="6">
        <v>24</v>
      </c>
      <c r="B27" s="7">
        <v>1320</v>
      </c>
      <c r="C27" s="7" t="s">
        <v>62</v>
      </c>
      <c r="D27" s="7" t="s">
        <v>55</v>
      </c>
      <c r="E27" s="7">
        <v>149</v>
      </c>
      <c r="F27" s="7">
        <v>189</v>
      </c>
      <c r="G27" s="7">
        <v>177</v>
      </c>
      <c r="H27" s="7">
        <v>184</v>
      </c>
      <c r="I27" s="7">
        <v>228</v>
      </c>
      <c r="J27" s="7">
        <v>226</v>
      </c>
      <c r="K27" s="7">
        <v>172</v>
      </c>
      <c r="L27" s="7">
        <v>168</v>
      </c>
      <c r="M27" s="7">
        <v>158</v>
      </c>
      <c r="N27" s="57">
        <v>198</v>
      </c>
      <c r="O27" s="7">
        <v>234</v>
      </c>
      <c r="P27" s="7">
        <v>151</v>
      </c>
      <c r="Q27" s="7">
        <v>188</v>
      </c>
      <c r="R27" s="7">
        <v>245</v>
      </c>
      <c r="S27" s="7">
        <v>189</v>
      </c>
      <c r="T27" s="7">
        <v>158</v>
      </c>
      <c r="U27" s="7">
        <v>180</v>
      </c>
      <c r="V27" s="7">
        <v>159</v>
      </c>
      <c r="W27" s="7">
        <v>204</v>
      </c>
      <c r="X27" s="7">
        <v>215</v>
      </c>
      <c r="Y27" s="7">
        <v>121</v>
      </c>
      <c r="Z27" s="7">
        <v>134</v>
      </c>
      <c r="AA27" s="7">
        <v>155</v>
      </c>
      <c r="AB27" s="7">
        <v>184</v>
      </c>
      <c r="AC27" s="7">
        <v>156</v>
      </c>
      <c r="AD27" s="7">
        <v>161</v>
      </c>
      <c r="AE27" s="7">
        <v>165</v>
      </c>
      <c r="AF27" s="7">
        <v>177</v>
      </c>
      <c r="AG27" s="7">
        <v>116</v>
      </c>
      <c r="AH27" s="7">
        <v>125</v>
      </c>
      <c r="AI27" s="6">
        <f t="shared" si="0"/>
        <v>1849</v>
      </c>
      <c r="AJ27" s="6">
        <f t="shared" si="1"/>
        <v>1923</v>
      </c>
      <c r="AK27" s="6">
        <f t="shared" si="2"/>
        <v>1494</v>
      </c>
      <c r="AL27" s="6">
        <f t="shared" si="3"/>
        <v>5266</v>
      </c>
      <c r="AM27" s="6">
        <f t="shared" si="4"/>
        <v>30</v>
      </c>
      <c r="AN27" s="8">
        <f t="shared" si="5"/>
        <v>175.53333333333333</v>
      </c>
    </row>
    <row r="28" spans="1:40" ht="12.75">
      <c r="A28" s="6">
        <v>25</v>
      </c>
      <c r="B28" s="7">
        <v>3116</v>
      </c>
      <c r="C28" s="7" t="s">
        <v>44</v>
      </c>
      <c r="D28" s="7" t="s">
        <v>33</v>
      </c>
      <c r="E28" s="7">
        <v>185</v>
      </c>
      <c r="F28" s="7">
        <v>181</v>
      </c>
      <c r="G28" s="7">
        <v>167</v>
      </c>
      <c r="H28" s="7">
        <v>165</v>
      </c>
      <c r="I28" s="7"/>
      <c r="J28" s="7"/>
      <c r="K28" s="7"/>
      <c r="L28" s="7">
        <v>190</v>
      </c>
      <c r="M28" s="7">
        <v>172</v>
      </c>
      <c r="N28" s="57">
        <v>150</v>
      </c>
      <c r="O28" s="7">
        <v>214</v>
      </c>
      <c r="P28" s="7">
        <v>182</v>
      </c>
      <c r="Q28" s="7">
        <v>214</v>
      </c>
      <c r="R28" s="7">
        <v>181</v>
      </c>
      <c r="S28" s="7">
        <v>157</v>
      </c>
      <c r="T28" s="7"/>
      <c r="U28" s="7">
        <v>182</v>
      </c>
      <c r="V28" s="7">
        <v>160</v>
      </c>
      <c r="W28" s="7">
        <v>131</v>
      </c>
      <c r="X28" s="7"/>
      <c r="Y28" s="7">
        <v>165</v>
      </c>
      <c r="Z28" s="7">
        <v>186</v>
      </c>
      <c r="AA28" s="7">
        <v>177</v>
      </c>
      <c r="AB28" s="7">
        <v>213</v>
      </c>
      <c r="AC28" s="7">
        <v>168</v>
      </c>
      <c r="AD28" s="7">
        <v>156</v>
      </c>
      <c r="AE28" s="7"/>
      <c r="AF28" s="7"/>
      <c r="AG28" s="7">
        <v>144</v>
      </c>
      <c r="AH28" s="7">
        <v>173</v>
      </c>
      <c r="AI28" s="6">
        <f t="shared" si="0"/>
        <v>1210</v>
      </c>
      <c r="AJ28" s="6">
        <f t="shared" si="1"/>
        <v>1421</v>
      </c>
      <c r="AK28" s="6">
        <f t="shared" si="2"/>
        <v>1382</v>
      </c>
      <c r="AL28" s="6">
        <f t="shared" si="3"/>
        <v>4013</v>
      </c>
      <c r="AM28" s="6">
        <f t="shared" si="4"/>
        <v>23</v>
      </c>
      <c r="AN28" s="8">
        <f t="shared" si="5"/>
        <v>174.47826086956522</v>
      </c>
    </row>
    <row r="29" spans="1:40" ht="12.75">
      <c r="A29" s="6">
        <v>26</v>
      </c>
      <c r="B29" s="7">
        <v>811</v>
      </c>
      <c r="C29" s="7" t="s">
        <v>54</v>
      </c>
      <c r="D29" s="7" t="s">
        <v>34</v>
      </c>
      <c r="E29" s="7"/>
      <c r="F29" s="7"/>
      <c r="G29" s="7"/>
      <c r="H29" s="7"/>
      <c r="I29" s="7"/>
      <c r="J29" s="7"/>
      <c r="K29" s="7">
        <v>129</v>
      </c>
      <c r="L29" s="7">
        <v>184</v>
      </c>
      <c r="M29" s="7">
        <v>158</v>
      </c>
      <c r="N29" s="57">
        <v>221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6">
        <f t="shared" si="0"/>
        <v>692</v>
      </c>
      <c r="AJ29" s="6">
        <f t="shared" si="1"/>
        <v>0</v>
      </c>
      <c r="AK29" s="6">
        <f t="shared" si="2"/>
        <v>0</v>
      </c>
      <c r="AL29" s="6">
        <f t="shared" si="3"/>
        <v>692</v>
      </c>
      <c r="AM29" s="6">
        <f t="shared" si="4"/>
        <v>4</v>
      </c>
      <c r="AN29" s="8">
        <f t="shared" si="5"/>
        <v>173</v>
      </c>
    </row>
    <row r="30" spans="1:40" ht="12.75">
      <c r="A30" s="6">
        <v>27</v>
      </c>
      <c r="B30" s="7">
        <v>1532</v>
      </c>
      <c r="C30" s="7" t="s">
        <v>29</v>
      </c>
      <c r="D30" s="7" t="s">
        <v>28</v>
      </c>
      <c r="E30" s="7"/>
      <c r="F30" s="7"/>
      <c r="G30" s="7"/>
      <c r="H30" s="7"/>
      <c r="I30" s="7">
        <v>177</v>
      </c>
      <c r="J30" s="7">
        <v>143</v>
      </c>
      <c r="K30" s="7">
        <v>162</v>
      </c>
      <c r="L30" s="7">
        <v>129</v>
      </c>
      <c r="M30" s="7">
        <v>170</v>
      </c>
      <c r="N30" s="57">
        <v>153</v>
      </c>
      <c r="O30" s="7"/>
      <c r="P30" s="7"/>
      <c r="Q30" s="7">
        <v>178</v>
      </c>
      <c r="R30" s="7">
        <v>212</v>
      </c>
      <c r="S30" s="7">
        <v>155</v>
      </c>
      <c r="T30" s="7">
        <v>188</v>
      </c>
      <c r="U30" s="7">
        <v>148</v>
      </c>
      <c r="V30" s="7">
        <v>212</v>
      </c>
      <c r="W30" s="7">
        <v>170</v>
      </c>
      <c r="X30" s="7">
        <v>190</v>
      </c>
      <c r="Y30" s="7">
        <v>150</v>
      </c>
      <c r="Z30" s="7">
        <v>222</v>
      </c>
      <c r="AA30" s="7">
        <v>222</v>
      </c>
      <c r="AB30" s="7">
        <v>191</v>
      </c>
      <c r="AC30" s="7">
        <v>125</v>
      </c>
      <c r="AD30" s="7">
        <v>151</v>
      </c>
      <c r="AE30" s="7">
        <v>193</v>
      </c>
      <c r="AF30" s="7">
        <v>181</v>
      </c>
      <c r="AG30" s="7">
        <v>163</v>
      </c>
      <c r="AH30" s="7">
        <v>156</v>
      </c>
      <c r="AI30" s="6">
        <f t="shared" si="0"/>
        <v>934</v>
      </c>
      <c r="AJ30" s="6">
        <f t="shared" si="1"/>
        <v>1453</v>
      </c>
      <c r="AK30" s="6">
        <f t="shared" si="2"/>
        <v>1754</v>
      </c>
      <c r="AL30" s="6">
        <f t="shared" si="3"/>
        <v>4141</v>
      </c>
      <c r="AM30" s="6">
        <f t="shared" si="4"/>
        <v>24</v>
      </c>
      <c r="AN30" s="8">
        <f t="shared" si="5"/>
        <v>172.54166666666666</v>
      </c>
    </row>
    <row r="31" spans="1:40" ht="12.75">
      <c r="A31" s="6">
        <v>28</v>
      </c>
      <c r="B31" s="7">
        <v>819</v>
      </c>
      <c r="C31" s="7" t="s">
        <v>51</v>
      </c>
      <c r="D31" s="7" t="s">
        <v>34</v>
      </c>
      <c r="E31" s="7">
        <v>174</v>
      </c>
      <c r="F31" s="7">
        <v>154</v>
      </c>
      <c r="G31" s="7">
        <v>189</v>
      </c>
      <c r="H31" s="7">
        <v>193</v>
      </c>
      <c r="I31" s="7">
        <v>212</v>
      </c>
      <c r="J31" s="7">
        <v>124</v>
      </c>
      <c r="K31" s="7">
        <v>159</v>
      </c>
      <c r="L31" s="7">
        <v>149</v>
      </c>
      <c r="M31" s="7">
        <v>174</v>
      </c>
      <c r="N31" s="57">
        <v>162</v>
      </c>
      <c r="O31" s="7">
        <v>141</v>
      </c>
      <c r="P31" s="7">
        <v>163</v>
      </c>
      <c r="Q31" s="7">
        <v>174</v>
      </c>
      <c r="R31" s="7">
        <v>207</v>
      </c>
      <c r="S31" s="7">
        <v>169</v>
      </c>
      <c r="T31" s="7">
        <v>170</v>
      </c>
      <c r="U31" s="7">
        <v>208</v>
      </c>
      <c r="V31" s="7">
        <v>187</v>
      </c>
      <c r="W31" s="7">
        <v>162</v>
      </c>
      <c r="X31" s="7">
        <v>188</v>
      </c>
      <c r="Y31" s="7"/>
      <c r="Z31" s="7"/>
      <c r="AA31" s="7"/>
      <c r="AB31" s="7">
        <v>159</v>
      </c>
      <c r="AC31" s="7">
        <v>181</v>
      </c>
      <c r="AD31" s="7">
        <v>163</v>
      </c>
      <c r="AE31" s="7"/>
      <c r="AF31" s="7"/>
      <c r="AG31" s="7"/>
      <c r="AH31" s="7"/>
      <c r="AI31" s="6">
        <f t="shared" si="0"/>
        <v>1690</v>
      </c>
      <c r="AJ31" s="6">
        <f t="shared" si="1"/>
        <v>1769</v>
      </c>
      <c r="AK31" s="6">
        <f t="shared" si="2"/>
        <v>503</v>
      </c>
      <c r="AL31" s="6">
        <f t="shared" si="3"/>
        <v>3962</v>
      </c>
      <c r="AM31" s="6">
        <f t="shared" si="4"/>
        <v>23</v>
      </c>
      <c r="AN31" s="8">
        <f t="shared" si="5"/>
        <v>172.2608695652174</v>
      </c>
    </row>
    <row r="32" spans="1:40" ht="12.75">
      <c r="A32" s="6">
        <v>29</v>
      </c>
      <c r="B32" s="7">
        <v>774</v>
      </c>
      <c r="C32" s="7" t="s">
        <v>42</v>
      </c>
      <c r="D32" s="7" t="s">
        <v>57</v>
      </c>
      <c r="E32" s="7">
        <v>194</v>
      </c>
      <c r="F32" s="7">
        <v>199</v>
      </c>
      <c r="G32" s="7">
        <v>181</v>
      </c>
      <c r="H32" s="7">
        <v>190</v>
      </c>
      <c r="I32" s="7">
        <v>172</v>
      </c>
      <c r="J32" s="7">
        <v>174</v>
      </c>
      <c r="K32" s="7">
        <v>185</v>
      </c>
      <c r="L32" s="7">
        <v>161</v>
      </c>
      <c r="M32" s="7">
        <v>139</v>
      </c>
      <c r="N32" s="57">
        <v>190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>
        <v>151</v>
      </c>
      <c r="Z32" s="7">
        <v>151</v>
      </c>
      <c r="AA32" s="7">
        <v>177</v>
      </c>
      <c r="AB32" s="7">
        <v>179</v>
      </c>
      <c r="AC32" s="7">
        <v>188</v>
      </c>
      <c r="AD32" s="7">
        <v>160</v>
      </c>
      <c r="AE32" s="7">
        <v>158</v>
      </c>
      <c r="AF32" s="7">
        <v>150</v>
      </c>
      <c r="AG32" s="7"/>
      <c r="AH32" s="7"/>
      <c r="AI32" s="6">
        <f t="shared" si="0"/>
        <v>1785</v>
      </c>
      <c r="AJ32" s="6">
        <f t="shared" si="1"/>
        <v>0</v>
      </c>
      <c r="AK32" s="6">
        <f t="shared" si="2"/>
        <v>1314</v>
      </c>
      <c r="AL32" s="6">
        <f t="shared" si="3"/>
        <v>3099</v>
      </c>
      <c r="AM32" s="6">
        <f t="shared" si="4"/>
        <v>18</v>
      </c>
      <c r="AN32" s="8">
        <f t="shared" si="5"/>
        <v>172.16666666666666</v>
      </c>
    </row>
    <row r="33" spans="1:40" ht="12.75">
      <c r="A33" s="6">
        <v>30</v>
      </c>
      <c r="B33" s="7">
        <v>2197</v>
      </c>
      <c r="C33" s="7" t="s">
        <v>52</v>
      </c>
      <c r="D33" s="7" t="s">
        <v>28</v>
      </c>
      <c r="E33" s="7">
        <v>206</v>
      </c>
      <c r="F33" s="7">
        <v>153</v>
      </c>
      <c r="G33" s="7">
        <v>187</v>
      </c>
      <c r="H33" s="7">
        <v>170</v>
      </c>
      <c r="I33" s="7">
        <v>178</v>
      </c>
      <c r="J33" s="7">
        <v>173</v>
      </c>
      <c r="K33" s="7">
        <v>156</v>
      </c>
      <c r="L33" s="7">
        <v>141</v>
      </c>
      <c r="M33" s="7">
        <v>159</v>
      </c>
      <c r="N33" s="57">
        <v>161</v>
      </c>
      <c r="O33" s="7">
        <v>147</v>
      </c>
      <c r="P33" s="7">
        <v>170</v>
      </c>
      <c r="Q33" s="7"/>
      <c r="R33" s="7"/>
      <c r="S33" s="7"/>
      <c r="T33" s="7"/>
      <c r="U33" s="7">
        <v>165</v>
      </c>
      <c r="V33" s="7">
        <v>193</v>
      </c>
      <c r="W33" s="7">
        <v>216</v>
      </c>
      <c r="X33" s="7">
        <v>160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>
        <f t="shared" si="0"/>
        <v>1684</v>
      </c>
      <c r="AJ33" s="6">
        <f t="shared" si="1"/>
        <v>1051</v>
      </c>
      <c r="AK33" s="6">
        <f t="shared" si="2"/>
        <v>0</v>
      </c>
      <c r="AL33" s="6">
        <f t="shared" si="3"/>
        <v>2735</v>
      </c>
      <c r="AM33" s="6">
        <f t="shared" si="4"/>
        <v>16</v>
      </c>
      <c r="AN33" s="8">
        <f t="shared" si="5"/>
        <v>170.9375</v>
      </c>
    </row>
    <row r="34" spans="1:40" ht="12.75">
      <c r="A34" s="6">
        <v>31</v>
      </c>
      <c r="B34" s="7">
        <v>2402</v>
      </c>
      <c r="C34" s="7" t="s">
        <v>63</v>
      </c>
      <c r="D34" s="7" t="s">
        <v>55</v>
      </c>
      <c r="E34" s="7">
        <v>139</v>
      </c>
      <c r="F34" s="7">
        <v>151</v>
      </c>
      <c r="G34" s="7">
        <v>194</v>
      </c>
      <c r="H34" s="7">
        <v>239</v>
      </c>
      <c r="I34" s="7">
        <v>176</v>
      </c>
      <c r="J34" s="7">
        <v>136</v>
      </c>
      <c r="K34" s="7">
        <v>158</v>
      </c>
      <c r="L34" s="7">
        <v>186</v>
      </c>
      <c r="M34" s="7">
        <v>202</v>
      </c>
      <c r="N34" s="57">
        <v>212</v>
      </c>
      <c r="O34" s="7">
        <v>115</v>
      </c>
      <c r="P34" s="7">
        <v>192</v>
      </c>
      <c r="Q34" s="7">
        <v>144</v>
      </c>
      <c r="R34" s="7">
        <v>150</v>
      </c>
      <c r="S34" s="7">
        <v>197</v>
      </c>
      <c r="T34" s="7">
        <v>146</v>
      </c>
      <c r="U34" s="7">
        <v>194</v>
      </c>
      <c r="V34" s="7">
        <v>145</v>
      </c>
      <c r="W34" s="7">
        <v>189</v>
      </c>
      <c r="X34" s="7">
        <v>149</v>
      </c>
      <c r="Y34" s="7">
        <v>151</v>
      </c>
      <c r="Z34" s="7">
        <v>146</v>
      </c>
      <c r="AA34" s="7">
        <v>176</v>
      </c>
      <c r="AB34" s="7">
        <v>149</v>
      </c>
      <c r="AC34" s="7">
        <v>174</v>
      </c>
      <c r="AD34" s="7">
        <v>153</v>
      </c>
      <c r="AE34" s="7">
        <v>192</v>
      </c>
      <c r="AF34" s="7">
        <v>132</v>
      </c>
      <c r="AG34" s="7">
        <v>193</v>
      </c>
      <c r="AH34" s="7">
        <v>230</v>
      </c>
      <c r="AI34" s="6">
        <f t="shared" si="0"/>
        <v>1793</v>
      </c>
      <c r="AJ34" s="6">
        <f t="shared" si="1"/>
        <v>1621</v>
      </c>
      <c r="AK34" s="6">
        <f t="shared" si="2"/>
        <v>1696</v>
      </c>
      <c r="AL34" s="6">
        <f t="shared" si="3"/>
        <v>5110</v>
      </c>
      <c r="AM34" s="6">
        <f t="shared" si="4"/>
        <v>30</v>
      </c>
      <c r="AN34" s="8">
        <f t="shared" si="5"/>
        <v>170.33333333333334</v>
      </c>
    </row>
    <row r="35" spans="1:40" ht="12.75">
      <c r="A35" s="6">
        <v>32</v>
      </c>
      <c r="B35" s="7">
        <v>2661</v>
      </c>
      <c r="C35" s="7" t="s">
        <v>65</v>
      </c>
      <c r="D35" s="7" t="s">
        <v>55</v>
      </c>
      <c r="E35" s="7">
        <v>162</v>
      </c>
      <c r="F35" s="7">
        <v>123</v>
      </c>
      <c r="G35" s="7">
        <v>146</v>
      </c>
      <c r="H35" s="7">
        <v>156</v>
      </c>
      <c r="I35" s="7">
        <v>158</v>
      </c>
      <c r="J35" s="7">
        <v>161</v>
      </c>
      <c r="K35" s="7">
        <v>180</v>
      </c>
      <c r="L35" s="7">
        <v>137</v>
      </c>
      <c r="M35" s="7">
        <v>179</v>
      </c>
      <c r="N35" s="57">
        <v>194</v>
      </c>
      <c r="O35" s="7">
        <v>182</v>
      </c>
      <c r="P35" s="7">
        <v>185</v>
      </c>
      <c r="Q35" s="7">
        <v>141</v>
      </c>
      <c r="R35" s="7">
        <v>171</v>
      </c>
      <c r="S35" s="7">
        <v>126</v>
      </c>
      <c r="T35" s="7">
        <v>162</v>
      </c>
      <c r="U35" s="7">
        <v>145</v>
      </c>
      <c r="V35" s="7">
        <v>127</v>
      </c>
      <c r="W35" s="7">
        <v>179</v>
      </c>
      <c r="X35" s="7">
        <v>191</v>
      </c>
      <c r="Y35" s="7">
        <v>163</v>
      </c>
      <c r="Z35" s="7">
        <v>171</v>
      </c>
      <c r="AA35" s="7">
        <v>172</v>
      </c>
      <c r="AB35" s="7">
        <v>168</v>
      </c>
      <c r="AC35" s="7">
        <v>140</v>
      </c>
      <c r="AD35" s="7">
        <v>179</v>
      </c>
      <c r="AE35" s="7">
        <v>178</v>
      </c>
      <c r="AF35" s="7">
        <v>214</v>
      </c>
      <c r="AG35" s="7">
        <v>161</v>
      </c>
      <c r="AH35" s="7">
        <v>155</v>
      </c>
      <c r="AI35" s="6">
        <f t="shared" si="0"/>
        <v>1596</v>
      </c>
      <c r="AJ35" s="6">
        <f t="shared" si="1"/>
        <v>1609</v>
      </c>
      <c r="AK35" s="6">
        <f t="shared" si="2"/>
        <v>1701</v>
      </c>
      <c r="AL35" s="6">
        <f t="shared" si="3"/>
        <v>4906</v>
      </c>
      <c r="AM35" s="6">
        <f t="shared" si="4"/>
        <v>30</v>
      </c>
      <c r="AN35" s="8">
        <f t="shared" si="5"/>
        <v>163.53333333333333</v>
      </c>
    </row>
    <row r="36" spans="1:40" ht="12.75">
      <c r="A36" s="6">
        <v>33</v>
      </c>
      <c r="B36" s="7">
        <v>2686</v>
      </c>
      <c r="C36" s="7" t="s">
        <v>69</v>
      </c>
      <c r="D36" s="7" t="s">
        <v>57</v>
      </c>
      <c r="E36" s="7"/>
      <c r="F36" s="7"/>
      <c r="G36" s="7"/>
      <c r="H36" s="7"/>
      <c r="I36" s="7"/>
      <c r="J36" s="7"/>
      <c r="K36" s="7"/>
      <c r="L36" s="7"/>
      <c r="M36" s="7"/>
      <c r="N36" s="57"/>
      <c r="O36" s="7">
        <v>134</v>
      </c>
      <c r="P36" s="7">
        <v>166</v>
      </c>
      <c r="Q36" s="7">
        <v>134</v>
      </c>
      <c r="R36" s="7">
        <v>185</v>
      </c>
      <c r="S36" s="7">
        <v>198</v>
      </c>
      <c r="T36" s="7">
        <v>198</v>
      </c>
      <c r="U36" s="7">
        <v>143</v>
      </c>
      <c r="V36" s="7">
        <v>145</v>
      </c>
      <c r="W36" s="7">
        <v>154</v>
      </c>
      <c r="X36" s="7">
        <v>159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6">
        <f t="shared" si="0"/>
        <v>0</v>
      </c>
      <c r="AJ36" s="6">
        <f t="shared" si="1"/>
        <v>1616</v>
      </c>
      <c r="AK36" s="6">
        <f t="shared" si="2"/>
        <v>0</v>
      </c>
      <c r="AL36" s="6">
        <f t="shared" si="3"/>
        <v>1616</v>
      </c>
      <c r="AM36" s="6">
        <f t="shared" si="4"/>
        <v>10</v>
      </c>
      <c r="AN36" s="8">
        <f t="shared" si="5"/>
        <v>161.6</v>
      </c>
    </row>
    <row r="37" spans="1:40" ht="12.75" hidden="1">
      <c r="A37" s="6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5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>
        <f aca="true" t="shared" si="6" ref="AI37:AI44">SUM(E37:N37)</f>
        <v>0</v>
      </c>
      <c r="AJ37" s="6">
        <f aca="true" t="shared" si="7" ref="AJ37:AJ44">SUM(O37:X37)</f>
        <v>0</v>
      </c>
      <c r="AK37" s="6">
        <f aca="true" t="shared" si="8" ref="AK37:AK44">SUM(Y37:AH37)</f>
        <v>0</v>
      </c>
      <c r="AL37" s="6">
        <f aca="true" t="shared" si="9" ref="AL37:AL44">SUM(AI37:AK37)</f>
        <v>0</v>
      </c>
      <c r="AM37" s="6">
        <f aca="true" t="shared" si="10" ref="AM37:AM44">COUNT(E37:AH37)</f>
        <v>0</v>
      </c>
      <c r="AN37" s="8" t="e">
        <f aca="true" t="shared" si="11" ref="AN37:AN44">(AL37/AM37)</f>
        <v>#DIV/0!</v>
      </c>
    </row>
    <row r="38" spans="1:40" ht="12.75" hidden="1">
      <c r="A38" s="6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5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6">
        <f t="shared" si="6"/>
        <v>0</v>
      </c>
      <c r="AJ38" s="6">
        <f t="shared" si="7"/>
        <v>0</v>
      </c>
      <c r="AK38" s="6">
        <f t="shared" si="8"/>
        <v>0</v>
      </c>
      <c r="AL38" s="6">
        <f t="shared" si="9"/>
        <v>0</v>
      </c>
      <c r="AM38" s="6">
        <f t="shared" si="10"/>
        <v>0</v>
      </c>
      <c r="AN38" s="8" t="e">
        <f t="shared" si="11"/>
        <v>#DIV/0!</v>
      </c>
    </row>
    <row r="39" spans="1:40" ht="12.75" hidden="1">
      <c r="A39" s="6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5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6">
        <f t="shared" si="6"/>
        <v>0</v>
      </c>
      <c r="AJ39" s="6">
        <f t="shared" si="7"/>
        <v>0</v>
      </c>
      <c r="AK39" s="6">
        <f t="shared" si="8"/>
        <v>0</v>
      </c>
      <c r="AL39" s="6">
        <f t="shared" si="9"/>
        <v>0</v>
      </c>
      <c r="AM39" s="6">
        <f t="shared" si="10"/>
        <v>0</v>
      </c>
      <c r="AN39" s="8" t="e">
        <f t="shared" si="11"/>
        <v>#DIV/0!</v>
      </c>
    </row>
    <row r="40" spans="1:40" ht="12.75" hidden="1">
      <c r="A40" s="6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5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6">
        <f t="shared" si="6"/>
        <v>0</v>
      </c>
      <c r="AJ40" s="6">
        <f t="shared" si="7"/>
        <v>0</v>
      </c>
      <c r="AK40" s="6">
        <f t="shared" si="8"/>
        <v>0</v>
      </c>
      <c r="AL40" s="6">
        <f t="shared" si="9"/>
        <v>0</v>
      </c>
      <c r="AM40" s="6">
        <f t="shared" si="10"/>
        <v>0</v>
      </c>
      <c r="AN40" s="8" t="e">
        <f t="shared" si="11"/>
        <v>#DIV/0!</v>
      </c>
    </row>
    <row r="41" spans="1:40" ht="12.75" hidden="1">
      <c r="A41" s="6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5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>
        <f t="shared" si="6"/>
        <v>0</v>
      </c>
      <c r="AJ41" s="6">
        <f t="shared" si="7"/>
        <v>0</v>
      </c>
      <c r="AK41" s="6">
        <f t="shared" si="8"/>
        <v>0</v>
      </c>
      <c r="AL41" s="6">
        <f t="shared" si="9"/>
        <v>0</v>
      </c>
      <c r="AM41" s="6">
        <f t="shared" si="10"/>
        <v>0</v>
      </c>
      <c r="AN41" s="8" t="e">
        <f t="shared" si="11"/>
        <v>#DIV/0!</v>
      </c>
    </row>
    <row r="42" spans="1:40" ht="12.75" hidden="1">
      <c r="A42" s="6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5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>
        <f t="shared" si="6"/>
        <v>0</v>
      </c>
      <c r="AJ42" s="6">
        <f t="shared" si="7"/>
        <v>0</v>
      </c>
      <c r="AK42" s="6">
        <f t="shared" si="8"/>
        <v>0</v>
      </c>
      <c r="AL42" s="6">
        <f t="shared" si="9"/>
        <v>0</v>
      </c>
      <c r="AM42" s="6">
        <f t="shared" si="10"/>
        <v>0</v>
      </c>
      <c r="AN42" s="8" t="e">
        <f t="shared" si="11"/>
        <v>#DIV/0!</v>
      </c>
    </row>
    <row r="43" spans="1:40" ht="12.75" hidden="1">
      <c r="A43" s="6">
        <v>40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5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6">
        <f t="shared" si="6"/>
        <v>0</v>
      </c>
      <c r="AJ43" s="6">
        <f t="shared" si="7"/>
        <v>0</v>
      </c>
      <c r="AK43" s="6">
        <f t="shared" si="8"/>
        <v>0</v>
      </c>
      <c r="AL43" s="6">
        <f t="shared" si="9"/>
        <v>0</v>
      </c>
      <c r="AM43" s="6">
        <f t="shared" si="10"/>
        <v>0</v>
      </c>
      <c r="AN43" s="8" t="e">
        <f t="shared" si="11"/>
        <v>#DIV/0!</v>
      </c>
    </row>
    <row r="44" spans="1:40" ht="12.75" hidden="1">
      <c r="A44" s="6">
        <v>41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5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6">
        <f t="shared" si="6"/>
        <v>0</v>
      </c>
      <c r="AJ44" s="6">
        <f t="shared" si="7"/>
        <v>0</v>
      </c>
      <c r="AK44" s="6">
        <f t="shared" si="8"/>
        <v>0</v>
      </c>
      <c r="AL44" s="6">
        <f t="shared" si="9"/>
        <v>0</v>
      </c>
      <c r="AM44" s="6">
        <f t="shared" si="10"/>
        <v>0</v>
      </c>
      <c r="AN44" s="8" t="e">
        <f t="shared" si="11"/>
        <v>#DIV/0!</v>
      </c>
    </row>
    <row r="45" spans="35:40" ht="12.75">
      <c r="AI45" s="11"/>
      <c r="AJ45" s="11"/>
      <c r="AK45" s="11"/>
      <c r="AL45" s="11"/>
      <c r="AM45" s="11"/>
      <c r="AN45" s="12"/>
    </row>
    <row r="46" spans="35:40" ht="12.75">
      <c r="AI46" s="11"/>
      <c r="AJ46" s="11"/>
      <c r="AK46" s="11"/>
      <c r="AL46" s="11"/>
      <c r="AM46" s="11"/>
      <c r="AN46" s="12"/>
    </row>
    <row r="47" spans="35:40" ht="12.75">
      <c r="AI47" s="11"/>
      <c r="AJ47" s="11"/>
      <c r="AK47" s="11"/>
      <c r="AL47" s="11"/>
      <c r="AM47" s="11"/>
      <c r="AN47" s="12"/>
    </row>
    <row r="48" spans="35:40" ht="12.75">
      <c r="AI48" s="11"/>
      <c r="AJ48" s="11"/>
      <c r="AK48" s="11"/>
      <c r="AL48" s="11"/>
      <c r="AM48" s="11"/>
      <c r="AN48" s="12"/>
    </row>
    <row r="49" spans="35:40" ht="12.75">
      <c r="AI49" s="11"/>
      <c r="AJ49" s="11"/>
      <c r="AK49" s="11"/>
      <c r="AL49" s="11"/>
      <c r="AM49" s="11"/>
      <c r="AN49" s="12"/>
    </row>
    <row r="50" spans="35:40" ht="12.75">
      <c r="AI50" s="11"/>
      <c r="AJ50" s="11"/>
      <c r="AK50" s="11"/>
      <c r="AL50" s="11"/>
      <c r="AM50" s="11"/>
      <c r="AN50" s="12"/>
    </row>
    <row r="51" spans="35:40" ht="12.75">
      <c r="AI51" s="11"/>
      <c r="AJ51" s="11"/>
      <c r="AK51" s="11"/>
      <c r="AL51" s="11"/>
      <c r="AM51" s="11"/>
      <c r="AN51" s="12"/>
    </row>
    <row r="52" spans="35:40" ht="12.75">
      <c r="AI52" s="11"/>
      <c r="AJ52" s="11"/>
      <c r="AK52" s="11"/>
      <c r="AL52" s="11"/>
      <c r="AM52" s="11"/>
      <c r="AN52" s="12"/>
    </row>
    <row r="53" spans="35:40" ht="12.75">
      <c r="AI53" s="11"/>
      <c r="AJ53" s="11"/>
      <c r="AK53" s="11"/>
      <c r="AL53" s="11"/>
      <c r="AM53" s="11"/>
      <c r="AN53" s="12"/>
    </row>
    <row r="54" spans="35:40" ht="12.75">
      <c r="AI54" s="11"/>
      <c r="AJ54" s="11"/>
      <c r="AK54" s="11"/>
      <c r="AL54" s="11"/>
      <c r="AM54" s="11"/>
      <c r="AN54" s="12"/>
    </row>
    <row r="55" spans="1:40" ht="12.75">
      <c r="A55" s="13"/>
      <c r="B55" s="14"/>
      <c r="AI55" s="11"/>
      <c r="AJ55" s="11"/>
      <c r="AK55" s="11"/>
      <c r="AL55" s="11"/>
      <c r="AM55" s="11"/>
      <c r="AN55" s="12"/>
    </row>
    <row r="56" spans="1:40" ht="12.75">
      <c r="A56" s="13"/>
      <c r="B56" s="14"/>
      <c r="AI56" s="11"/>
      <c r="AJ56" s="11"/>
      <c r="AK56" s="11"/>
      <c r="AL56" s="11"/>
      <c r="AM56" s="11"/>
      <c r="AN56" s="12"/>
    </row>
    <row r="57" spans="1:40" ht="12.75">
      <c r="A57" s="13"/>
      <c r="B57" s="14"/>
      <c r="AI57" s="11"/>
      <c r="AJ57" s="11"/>
      <c r="AK57" s="11"/>
      <c r="AL57" s="11"/>
      <c r="AM57" s="11"/>
      <c r="AN57" s="12"/>
    </row>
    <row r="58" spans="1:40" ht="12.75">
      <c r="A58" s="13"/>
      <c r="B58" s="14"/>
      <c r="AI58" s="11"/>
      <c r="AJ58" s="11"/>
      <c r="AK58" s="11"/>
      <c r="AL58" s="11"/>
      <c r="AM58" s="11"/>
      <c r="AN58" s="12"/>
    </row>
    <row r="59" spans="1:40" ht="12.75">
      <c r="A59" s="13"/>
      <c r="B59" s="14"/>
      <c r="AI59" s="11"/>
      <c r="AJ59" s="11"/>
      <c r="AK59" s="11"/>
      <c r="AL59" s="11"/>
      <c r="AM59" s="11"/>
      <c r="AN59" s="12"/>
    </row>
    <row r="60" spans="1:40" ht="12.75">
      <c r="A60" s="13"/>
      <c r="B60" s="14"/>
      <c r="AI60" s="11"/>
      <c r="AJ60" s="11"/>
      <c r="AK60" s="11"/>
      <c r="AL60" s="11"/>
      <c r="AM60" s="11"/>
      <c r="AN60" s="12"/>
    </row>
    <row r="61" spans="1:40" ht="12.75">
      <c r="A61" s="13"/>
      <c r="B61" s="14"/>
      <c r="AI61" s="11"/>
      <c r="AJ61" s="11"/>
      <c r="AK61" s="11"/>
      <c r="AL61" s="11"/>
      <c r="AM61" s="11"/>
      <c r="AN61" s="12"/>
    </row>
    <row r="62" spans="35:40" ht="12.75">
      <c r="AI62" s="11"/>
      <c r="AJ62" s="11"/>
      <c r="AK62" s="11"/>
      <c r="AL62" s="11"/>
      <c r="AM62" s="11"/>
      <c r="AN62" s="12"/>
    </row>
    <row r="63" spans="35:40" ht="12.75">
      <c r="AI63" s="11"/>
      <c r="AJ63" s="11"/>
      <c r="AK63" s="11"/>
      <c r="AL63" s="11"/>
      <c r="AM63" s="11"/>
      <c r="AN63" s="12"/>
    </row>
    <row r="64" spans="35:40" ht="12.75">
      <c r="AI64" s="11"/>
      <c r="AJ64" s="11"/>
      <c r="AK64" s="11"/>
      <c r="AL64" s="11"/>
      <c r="AM64" s="11"/>
      <c r="AN64" s="12"/>
    </row>
    <row r="65" spans="35:40" ht="12.75">
      <c r="AI65" s="11"/>
      <c r="AJ65" s="11"/>
      <c r="AK65" s="11"/>
      <c r="AL65" s="11"/>
      <c r="AM65" s="11"/>
      <c r="AN65" s="12"/>
    </row>
    <row r="66" spans="35:39" ht="12.75">
      <c r="AI66" s="11"/>
      <c r="AJ66" s="11"/>
      <c r="AK66" s="11"/>
      <c r="AL66" s="11"/>
      <c r="AM66" s="11"/>
    </row>
    <row r="67" ht="12.75">
      <c r="AM67" s="11"/>
    </row>
    <row r="68" ht="12.75">
      <c r="AM68" s="11"/>
    </row>
    <row r="69" ht="12.75">
      <c r="AM69" s="11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2014-2015
1a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2016-02-08T12:43:40Z</cp:lastPrinted>
  <dcterms:created xsi:type="dcterms:W3CDTF">1999-10-03T14:06:37Z</dcterms:created>
  <dcterms:modified xsi:type="dcterms:W3CDTF">2016-02-08T16:22:37Z</dcterms:modified>
  <cp:category/>
  <cp:version/>
  <cp:contentType/>
  <cp:contentStatus/>
</cp:coreProperties>
</file>